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YAH 2025\AL IMAN 2025\Buku Keuangan\"/>
    </mc:Choice>
  </mc:AlternateContent>
  <xr:revisionPtr revIDLastSave="0" documentId="13_ncr:1_{881C46E8-98FB-43E1-B771-69C5744C83DF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amang-ori" sheetId="1" r:id="rId1"/>
    <sheet name="REKAP" sheetId="10" r:id="rId2"/>
    <sheet name="TM" sheetId="9" r:id="rId3"/>
    <sheet name="Rekap Wafat" sheetId="17" r:id="rId4"/>
    <sheet name="Sheet1" sheetId="16" r:id="rId5"/>
    <sheet name="Keuangan 2025" sheetId="15" r:id="rId6"/>
    <sheet name="Cek List" sheetId="18" r:id="rId7"/>
    <sheet name="Sheet3" sheetId="19" r:id="rId8"/>
    <sheet name="relawan" sheetId="8" r:id="rId9"/>
    <sheet name="inventaris" sheetId="11" r:id="rId10"/>
  </sheets>
  <definedNames>
    <definedName name="_xlnm._FilterDatabase" localSheetId="5" hidden="1">'Keuangan 2025'!$A$2:$U$265</definedName>
  </definedNames>
  <calcPr calcId="191029"/>
  <pivotCaches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8" l="1"/>
  <c r="G5" i="18"/>
  <c r="G6" i="18"/>
  <c r="G7" i="18"/>
  <c r="D7" i="18" s="1"/>
  <c r="G8" i="18"/>
  <c r="G3" i="18"/>
  <c r="D4" i="18"/>
  <c r="D5" i="18"/>
  <c r="D6" i="18"/>
  <c r="D8" i="18"/>
  <c r="D3" i="18"/>
  <c r="F10" i="18"/>
  <c r="C10" i="18"/>
  <c r="G10" i="18" s="1"/>
  <c r="L8" i="18"/>
  <c r="L6" i="18"/>
  <c r="L5" i="18"/>
  <c r="L3" i="18"/>
  <c r="L9" i="18"/>
  <c r="L7" i="18"/>
  <c r="L4" i="18"/>
  <c r="D10" i="18" l="1"/>
  <c r="O4" i="18"/>
  <c r="P4" i="18" s="1"/>
  <c r="O7" i="18"/>
  <c r="P7" i="18" s="1"/>
  <c r="P9" i="18"/>
  <c r="O9" i="18"/>
  <c r="O3" i="18"/>
  <c r="L10" i="18"/>
  <c r="O5" i="18"/>
  <c r="P5" i="18" s="1"/>
  <c r="O6" i="18"/>
  <c r="P6" i="18" s="1"/>
  <c r="O8" i="18"/>
  <c r="P8" i="18" s="1"/>
  <c r="M4" i="18" l="1"/>
  <c r="Q4" i="18" s="1"/>
  <c r="M5" i="18"/>
  <c r="Q5" i="18" s="1"/>
  <c r="M7" i="18"/>
  <c r="Q7" i="18" s="1"/>
  <c r="M9" i="18"/>
  <c r="Q9" i="18" s="1"/>
  <c r="M8" i="18"/>
  <c r="Q8" i="18" s="1"/>
  <c r="M6" i="18"/>
  <c r="Q6" i="18" s="1"/>
  <c r="O10" i="18"/>
  <c r="P10" i="18" s="1"/>
  <c r="P3" i="18"/>
  <c r="F9" i="18"/>
  <c r="D21" i="18"/>
  <c r="E19" i="19"/>
  <c r="C7" i="18"/>
  <c r="C3" i="18"/>
  <c r="C8" i="18"/>
  <c r="C4" i="18"/>
  <c r="C6" i="18"/>
  <c r="C5" i="18"/>
  <c r="C20" i="18"/>
  <c r="C16" i="18"/>
  <c r="C14" i="18"/>
  <c r="C18" i="18"/>
  <c r="C17" i="18"/>
  <c r="C19" i="18"/>
  <c r="C15" i="18"/>
  <c r="M3" i="18" l="1"/>
  <c r="M10" i="18" s="1"/>
  <c r="F5" i="18"/>
  <c r="H4" i="18" s="1"/>
  <c r="F6" i="18"/>
  <c r="F4" i="18"/>
  <c r="H3" i="18" s="1"/>
  <c r="F8" i="18"/>
  <c r="F3" i="18"/>
  <c r="F7" i="18"/>
  <c r="F15" i="18"/>
  <c r="G15" i="18" s="1"/>
  <c r="H15" i="18" s="1"/>
  <c r="F19" i="18"/>
  <c r="G19" i="18" s="1"/>
  <c r="H19" i="18" s="1"/>
  <c r="F17" i="18"/>
  <c r="G17" i="18" s="1"/>
  <c r="H17" i="18" s="1"/>
  <c r="F18" i="18"/>
  <c r="G18" i="18" s="1"/>
  <c r="H18" i="18" s="1"/>
  <c r="C21" i="18"/>
  <c r="F14" i="18"/>
  <c r="G16" i="18"/>
  <c r="H16" i="18" s="1"/>
  <c r="F16" i="18"/>
  <c r="F20" i="18"/>
  <c r="G20" i="18" s="1"/>
  <c r="H20" i="18" s="1"/>
  <c r="H5" i="18"/>
  <c r="H6" i="18"/>
  <c r="H8" i="18"/>
  <c r="H7" i="18"/>
  <c r="Q3" i="18" l="1"/>
  <c r="F21" i="18"/>
  <c r="G21" i="18" s="1"/>
  <c r="G14" i="18"/>
  <c r="H14" i="18" s="1"/>
  <c r="D8" i="19"/>
  <c r="E10" i="19" s="1"/>
  <c r="E21" i="19" s="1"/>
  <c r="D22" i="17"/>
  <c r="E22" i="17"/>
  <c r="C22" i="17"/>
  <c r="B35" i="16"/>
  <c r="B37" i="16" s="1"/>
  <c r="B38" i="16" s="1"/>
  <c r="B31" i="16"/>
  <c r="B26" i="16" l="1"/>
  <c r="B32" i="16"/>
  <c r="U182" i="15" l="1"/>
  <c r="U172" i="15"/>
  <c r="U173" i="15"/>
  <c r="U157" i="15"/>
  <c r="U158" i="15"/>
  <c r="U150" i="15"/>
  <c r="U151" i="15"/>
  <c r="U152" i="15"/>
  <c r="U153" i="15"/>
  <c r="U154" i="15"/>
  <c r="U155" i="15"/>
  <c r="U4" i="15" l="1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6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4" i="15"/>
  <c r="U175" i="15"/>
  <c r="U176" i="15"/>
  <c r="U177" i="15"/>
  <c r="U178" i="15"/>
  <c r="U179" i="15"/>
  <c r="U180" i="15"/>
  <c r="U181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10" i="15"/>
  <c r="U211" i="15"/>
  <c r="U212" i="15"/>
  <c r="U213" i="15"/>
  <c r="U214" i="15"/>
  <c r="U215" i="15"/>
  <c r="U216" i="15"/>
  <c r="U217" i="15"/>
  <c r="U218" i="15"/>
  <c r="U219" i="15"/>
  <c r="U220" i="15"/>
  <c r="U222" i="15"/>
  <c r="U223" i="15"/>
  <c r="U224" i="15"/>
  <c r="U225" i="15"/>
  <c r="U226" i="15"/>
  <c r="U227" i="15"/>
  <c r="U228" i="15"/>
  <c r="U229" i="15"/>
  <c r="U230" i="15"/>
  <c r="U231" i="15"/>
  <c r="U233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8" i="15"/>
  <c r="U249" i="15"/>
  <c r="U250" i="15"/>
  <c r="U251" i="15"/>
  <c r="U252" i="15"/>
  <c r="U253" i="15"/>
  <c r="U254" i="15"/>
  <c r="U255" i="15"/>
  <c r="U256" i="15"/>
  <c r="U257" i="15"/>
  <c r="T264" i="15"/>
  <c r="S264" i="15"/>
  <c r="R264" i="15"/>
  <c r="Q264" i="15"/>
  <c r="P264" i="15"/>
  <c r="O264" i="15"/>
  <c r="N264" i="15"/>
  <c r="M264" i="15"/>
  <c r="L264" i="15"/>
  <c r="K264" i="15"/>
  <c r="J264" i="15"/>
  <c r="I264" i="15"/>
  <c r="U3" i="15"/>
  <c r="U264" i="15" l="1"/>
  <c r="K231" i="10" l="1"/>
</calcChain>
</file>

<file path=xl/sharedStrings.xml><?xml version="1.0" encoding="utf-8"?>
<sst xmlns="http://schemas.openxmlformats.org/spreadsheetml/2006/main" count="2259" uniqueCount="659">
  <si>
    <t>NAMA</t>
  </si>
  <si>
    <t>ALAMAT</t>
  </si>
  <si>
    <t>RT</t>
  </si>
  <si>
    <t>TELPON</t>
  </si>
  <si>
    <t>NO</t>
  </si>
  <si>
    <t>Soepenan</t>
  </si>
  <si>
    <t>KETERANGAN</t>
  </si>
  <si>
    <t>R. Soemarsono</t>
  </si>
  <si>
    <t>Munawar</t>
  </si>
  <si>
    <t>Rudy Atmoko, dr</t>
  </si>
  <si>
    <t>Fauzi</t>
  </si>
  <si>
    <t>R. Singgih O. Endro</t>
  </si>
  <si>
    <t>Ramelan, ny.</t>
  </si>
  <si>
    <t>Soeamin, ny.</t>
  </si>
  <si>
    <t>I/</t>
  </si>
  <si>
    <t>VII/</t>
  </si>
  <si>
    <t>VI/</t>
  </si>
  <si>
    <t>X/</t>
  </si>
  <si>
    <t>Sucipto, Drs</t>
  </si>
  <si>
    <t>VIII/</t>
  </si>
  <si>
    <t>Sikoen</t>
  </si>
  <si>
    <t>IX/</t>
  </si>
  <si>
    <t>Suhartono</t>
  </si>
  <si>
    <t>A. Ganie Asmarayuda</t>
  </si>
  <si>
    <t>Ali Musa, Drs</t>
  </si>
  <si>
    <t>Hery Susanto</t>
  </si>
  <si>
    <t>Djoefri Palureng</t>
  </si>
  <si>
    <t>R.P. Pernomo Sugondo</t>
  </si>
  <si>
    <t>Fadjar Zulkifli</t>
  </si>
  <si>
    <t>Sulandjar</t>
  </si>
  <si>
    <t>Soepaat</t>
  </si>
  <si>
    <t>Hari Sadono</t>
  </si>
  <si>
    <t>Moch. Muchib</t>
  </si>
  <si>
    <t>Priyatmoko, SH</t>
  </si>
  <si>
    <t>Kodrat Sukendro</t>
  </si>
  <si>
    <t>Sukaryanto</t>
  </si>
  <si>
    <t>Djoewito S/Ny. Soelasih</t>
  </si>
  <si>
    <t>XI/</t>
  </si>
  <si>
    <t>Nurachman  H</t>
  </si>
  <si>
    <t xml:space="preserve">XI/ </t>
  </si>
  <si>
    <t>Tjoek Soeprayitno, Ir</t>
  </si>
  <si>
    <t>Slamet Ismail</t>
  </si>
  <si>
    <t>Pratikno</t>
  </si>
  <si>
    <t>Hendar</t>
  </si>
  <si>
    <t>Abu Bakar, Drs. Ec.</t>
  </si>
  <si>
    <t>Tony Suharto</t>
  </si>
  <si>
    <t>Nurhari P</t>
  </si>
  <si>
    <t>Didik Wardjianto, SE</t>
  </si>
  <si>
    <t>Maryono</t>
  </si>
  <si>
    <t>Taman</t>
  </si>
  <si>
    <t>Suroso</t>
  </si>
  <si>
    <t>-</t>
  </si>
  <si>
    <t>Purnomo</t>
  </si>
  <si>
    <t>Lilik Suratiningsih</t>
  </si>
  <si>
    <t>S. Djadja Suwanda, BA</t>
  </si>
  <si>
    <t>Madramis, SH</t>
  </si>
  <si>
    <t>Muntardjo</t>
  </si>
  <si>
    <t>Suharmadi S, Drs</t>
  </si>
  <si>
    <t>Sutikno/ny. Lilik S</t>
  </si>
  <si>
    <t>Prayogo Widodo, Drs</t>
  </si>
  <si>
    <t>Wahyudi</t>
  </si>
  <si>
    <t>A</t>
  </si>
  <si>
    <t>Imam Suhri, Drs</t>
  </si>
  <si>
    <t>G. Warsito Sardju, SH</t>
  </si>
  <si>
    <t>Hery Suyono</t>
  </si>
  <si>
    <t>Imam Hardjito</t>
  </si>
  <si>
    <t>Chairudin</t>
  </si>
  <si>
    <t>Fatimah, ny. Tril</t>
  </si>
  <si>
    <t>Dwi Nugroho P, dr</t>
  </si>
  <si>
    <t>Triana Susi, dr</t>
  </si>
  <si>
    <t>Sutorejo Utara</t>
  </si>
  <si>
    <t>Sutorejo Timur</t>
  </si>
  <si>
    <t>R. Soenarno</t>
  </si>
  <si>
    <t>III/</t>
  </si>
  <si>
    <t>Susilo Suwarno</t>
  </si>
  <si>
    <t>Wibowo Eko Putro, Ir</t>
  </si>
  <si>
    <t>Effendi, Ir</t>
  </si>
  <si>
    <t>HM. Sururi M, Ny</t>
  </si>
  <si>
    <t>Angger Orie, Ny Andini</t>
  </si>
  <si>
    <t>S. Soetrisno</t>
  </si>
  <si>
    <t>Achmad Nurchasan, Drs</t>
  </si>
  <si>
    <t>A. Rifai</t>
  </si>
  <si>
    <t>Mulyanto Prasetijo</t>
  </si>
  <si>
    <t>H. Alaitupa</t>
  </si>
  <si>
    <t>Anie Arifin, dr</t>
  </si>
  <si>
    <t>ZZ</t>
  </si>
  <si>
    <t>Edward Kasim</t>
  </si>
  <si>
    <t>Zuhdi Syarifudin</t>
  </si>
  <si>
    <t>Muafaq A, Yan</t>
  </si>
  <si>
    <t>Asto Budi Tj, Stmt</t>
  </si>
  <si>
    <t>Marzuki S.</t>
  </si>
  <si>
    <t>Muchamad Bahaswan</t>
  </si>
  <si>
    <t>Soetardjo, ny</t>
  </si>
  <si>
    <t>Djinial Pairin</t>
  </si>
  <si>
    <t>Djafar Soleh, SE</t>
  </si>
  <si>
    <t>H. Kasiran</t>
  </si>
  <si>
    <t>Suwignyo</t>
  </si>
  <si>
    <t>Sudarmo, ny</t>
  </si>
  <si>
    <t>Soejitno, Ir</t>
  </si>
  <si>
    <t>Sugiono, SE</t>
  </si>
  <si>
    <t>Arifin Idris, SE</t>
  </si>
  <si>
    <t>Suyitno</t>
  </si>
  <si>
    <t>Ariadji Sugeng</t>
  </si>
  <si>
    <t>Moh. Zulkarnain, Ir . MM</t>
  </si>
  <si>
    <t>Syaiful Rahman</t>
  </si>
  <si>
    <t>Abdul Hasan, dr</t>
  </si>
  <si>
    <t>Singgih Pramudya</t>
  </si>
  <si>
    <t>Ang Satrio W</t>
  </si>
  <si>
    <t>Soegiri, BE AIM</t>
  </si>
  <si>
    <t>II/</t>
  </si>
  <si>
    <t>Anwar</t>
  </si>
  <si>
    <t>Abdul Jazid Bashir</t>
  </si>
  <si>
    <t>Supandi</t>
  </si>
  <si>
    <t>Tin Kurniatun</t>
  </si>
  <si>
    <t>Soetopo PS</t>
  </si>
  <si>
    <t>Buang Aji, SH</t>
  </si>
  <si>
    <t>Efendy Wiyoto, Drh</t>
  </si>
  <si>
    <t>NN</t>
  </si>
  <si>
    <t>Soeprapto, Ir. Dr</t>
  </si>
  <si>
    <t>Salekan</t>
  </si>
  <si>
    <t>Roesmanadji</t>
  </si>
  <si>
    <t>IV/</t>
  </si>
  <si>
    <t>Subagyo Adam, Drs</t>
  </si>
  <si>
    <t>Sukarni</t>
  </si>
  <si>
    <t>Suyanto Warnoatmojo, Drs</t>
  </si>
  <si>
    <t>M. Soehoedi</t>
  </si>
  <si>
    <t>Br</t>
  </si>
  <si>
    <t>R. Singgih, ny</t>
  </si>
  <si>
    <t>Widoyoko A. Cahyo</t>
  </si>
  <si>
    <t>Paulus, Prof.Dr.Ir. MSc</t>
  </si>
  <si>
    <t>V/</t>
  </si>
  <si>
    <t>Koesdiastuty Asyik</t>
  </si>
  <si>
    <t>Soeratmin</t>
  </si>
  <si>
    <t>Budhie Santhosa, Ir</t>
  </si>
  <si>
    <t>Danu Djoko R</t>
  </si>
  <si>
    <t>Endang R</t>
  </si>
  <si>
    <t>Nur Tjahyo Heri W.</t>
  </si>
  <si>
    <t>Sutorejo Tengah</t>
  </si>
  <si>
    <t>XIII/</t>
  </si>
  <si>
    <t>XIV/</t>
  </si>
  <si>
    <t>Sarlan</t>
  </si>
  <si>
    <t>Andi Budayana</t>
  </si>
  <si>
    <t>Sugiman Efendi, Drs</t>
  </si>
  <si>
    <t>Sutorejo Selatan</t>
  </si>
  <si>
    <t>Irianto</t>
  </si>
  <si>
    <t>Yasid Yudpadmono, Drs</t>
  </si>
  <si>
    <t>Rusdi, Drs</t>
  </si>
  <si>
    <t>Erwin Sudarma, Ir</t>
  </si>
  <si>
    <t>Abdul Gofar</t>
  </si>
  <si>
    <t>Muhiyin</t>
  </si>
  <si>
    <t>Djoko Nugroho, Drs</t>
  </si>
  <si>
    <t>Sutejo Gustoro, Drs</t>
  </si>
  <si>
    <t>Agus Widi Pratikto, Ir</t>
  </si>
  <si>
    <t>Maswar P. Priadi, Ir</t>
  </si>
  <si>
    <t>Sulasmono</t>
  </si>
  <si>
    <t>Sumiati, ny</t>
  </si>
  <si>
    <t>XII/</t>
  </si>
  <si>
    <t>Udi Subekti, Ir. MSc</t>
  </si>
  <si>
    <t>Sriono Budisantosa</t>
  </si>
  <si>
    <t>Bagus Jaya S.</t>
  </si>
  <si>
    <t>Kurniadi, dr</t>
  </si>
  <si>
    <t>M. Saleh</t>
  </si>
  <si>
    <t>Heru Budi Susilo</t>
  </si>
  <si>
    <t>Fatchur Rozi</t>
  </si>
  <si>
    <t>Dandung</t>
  </si>
  <si>
    <t>Saiful Anwar</t>
  </si>
  <si>
    <t>Jati Purwaningsih</t>
  </si>
  <si>
    <t>Suwarno</t>
  </si>
  <si>
    <t>Joko Wibowo</t>
  </si>
  <si>
    <t>Arif Heri Abiyoso</t>
  </si>
  <si>
    <t>Widodo Lukito</t>
  </si>
  <si>
    <t>Darsono</t>
  </si>
  <si>
    <t>Erna P.</t>
  </si>
  <si>
    <t>Budi Wiyono, drs</t>
  </si>
  <si>
    <t>Soelistyo</t>
  </si>
  <si>
    <t>Wibowo Hendrantomo, drs</t>
  </si>
  <si>
    <t>Bayu</t>
  </si>
  <si>
    <t>July Setiowati</t>
  </si>
  <si>
    <t>Yanwari</t>
  </si>
  <si>
    <t>Seddy Deswanto</t>
  </si>
  <si>
    <t>Zayd Baktir</t>
  </si>
  <si>
    <t>Nafa'ah Saudah, SH</t>
  </si>
  <si>
    <t>Abdul Mufit</t>
  </si>
  <si>
    <t>Sugeng Hadisiswoyo</t>
  </si>
  <si>
    <t>Widjiati</t>
  </si>
  <si>
    <t>Wahyu Sukoco</t>
  </si>
  <si>
    <t>Ari Wahyudi Sahid</t>
  </si>
  <si>
    <t>Sugeng Wibowo</t>
  </si>
  <si>
    <t>Sugiarto</t>
  </si>
  <si>
    <t>Mutadji</t>
  </si>
  <si>
    <t>Wahyu Gesang Triono</t>
  </si>
  <si>
    <t>Subandi</t>
  </si>
  <si>
    <t>Suharsono</t>
  </si>
  <si>
    <t>Iwan Ansori</t>
  </si>
  <si>
    <t>Andyna H.</t>
  </si>
  <si>
    <t>Mahendra Wardana</t>
  </si>
  <si>
    <t>H. Soepaat, Drs</t>
  </si>
  <si>
    <t>Nurhari Pamudji</t>
  </si>
  <si>
    <t>Hery Suyono, Drs</t>
  </si>
  <si>
    <t>Lilik Sutikno, ny</t>
  </si>
  <si>
    <t>Suharmadi S, Dr</t>
  </si>
  <si>
    <t>Asto Budi Tjahyono, Stmt</t>
  </si>
  <si>
    <t>Susilo Suwarno, Drs</t>
  </si>
  <si>
    <t>Ang Satrio Widiwanto</t>
  </si>
  <si>
    <t>Iwan Purnomo</t>
  </si>
  <si>
    <t>Marwan</t>
  </si>
  <si>
    <t>RR</t>
  </si>
  <si>
    <t>Soeprapto, Dr. Ir.</t>
  </si>
  <si>
    <t>Endang Ratnaningsih</t>
  </si>
  <si>
    <t>Awie  Arifin, Drs</t>
  </si>
  <si>
    <t>Adiyono</t>
  </si>
  <si>
    <t>Bagyo</t>
  </si>
  <si>
    <t>Koeswandi, Dr,Ir</t>
  </si>
  <si>
    <t>Abdul Hanan, dr</t>
  </si>
  <si>
    <t>Ariadji Sugeng  Abdulah,Drs</t>
  </si>
  <si>
    <t>Ninuk Sri Hendiyani, Dra</t>
  </si>
  <si>
    <t>Soedadi</t>
  </si>
  <si>
    <t>Bpk. Soedadi</t>
  </si>
  <si>
    <t>83  th</t>
  </si>
  <si>
    <t>48 th</t>
  </si>
  <si>
    <t>M. Keputih</t>
  </si>
  <si>
    <t>Bpk. Nadlor</t>
  </si>
  <si>
    <t>Haryono</t>
  </si>
  <si>
    <t>Bpk. Haryono</t>
  </si>
  <si>
    <t>Ibu Soeamin</t>
  </si>
  <si>
    <t>Bpk. A. Mufit</t>
  </si>
  <si>
    <t>Abu Bakar, Drs. Ec.(RT)</t>
  </si>
  <si>
    <t>PINDAH</t>
  </si>
  <si>
    <t>Bpk. Paulus</t>
  </si>
  <si>
    <t>59 th</t>
  </si>
  <si>
    <t>52 th</t>
  </si>
  <si>
    <t>Bpk. Pratikno</t>
  </si>
  <si>
    <t>Malang</t>
  </si>
  <si>
    <t>H.M. Zaenal Arifin</t>
  </si>
  <si>
    <t>H. Muhammad Arief</t>
  </si>
  <si>
    <t>H. Budhie Santhosa</t>
  </si>
  <si>
    <t>H. Djoko Wibowo</t>
  </si>
  <si>
    <t>H. Anwar</t>
  </si>
  <si>
    <t>Hj. Nurul Abidah</t>
  </si>
  <si>
    <t>Hj. Khanti Hartatie</t>
  </si>
  <si>
    <t>Hj. Ernaningsih</t>
  </si>
  <si>
    <t>Hj. Lili Pujiastuti</t>
  </si>
  <si>
    <t>Sutorejo</t>
  </si>
  <si>
    <t>Selatan</t>
  </si>
  <si>
    <t xml:space="preserve">Tengah </t>
  </si>
  <si>
    <t>Utara</t>
  </si>
  <si>
    <t>Timur</t>
  </si>
  <si>
    <t>II/29</t>
  </si>
  <si>
    <t>VIII/12</t>
  </si>
  <si>
    <t>IV/24</t>
  </si>
  <si>
    <t>X/14</t>
  </si>
  <si>
    <t>II/26</t>
  </si>
  <si>
    <t>XI/18</t>
  </si>
  <si>
    <t>VII/22</t>
  </si>
  <si>
    <t>V/19</t>
  </si>
  <si>
    <t>III/9</t>
  </si>
  <si>
    <t>XIII/29</t>
  </si>
  <si>
    <t>IX/1</t>
  </si>
  <si>
    <t>IX/17</t>
  </si>
  <si>
    <t>X/21</t>
  </si>
  <si>
    <t>39 th</t>
  </si>
  <si>
    <t>56 th</t>
  </si>
  <si>
    <t>21/11/2007</t>
  </si>
  <si>
    <t>27/01/2011</t>
  </si>
  <si>
    <t xml:space="preserve">N A M A </t>
  </si>
  <si>
    <t>A L A M A T</t>
  </si>
  <si>
    <t>W A F A T</t>
  </si>
  <si>
    <t>N  A  M  A</t>
  </si>
  <si>
    <t>USIA</t>
  </si>
  <si>
    <t>TANGGAL</t>
  </si>
  <si>
    <t>ANGGOTA</t>
  </si>
  <si>
    <t>GD</t>
  </si>
  <si>
    <t>MAKAM</t>
  </si>
  <si>
    <t>Periode 1 Januari 2011  s/d 31 Desember 2011</t>
  </si>
  <si>
    <t>Ibu  Mulyanto</t>
  </si>
  <si>
    <t>Ibu  Adiyono</t>
  </si>
  <si>
    <t>Ibu  Asyik</t>
  </si>
  <si>
    <t>Periode 1 Januari 2010  s/d 31 Desember 2010</t>
  </si>
  <si>
    <t xml:space="preserve">RT </t>
  </si>
  <si>
    <t>DG</t>
  </si>
  <si>
    <t>HP</t>
  </si>
  <si>
    <t>O8883537785</t>
  </si>
  <si>
    <t>O81330366719</t>
  </si>
  <si>
    <t>O816534291</t>
  </si>
  <si>
    <t>YAYASAN  MASJID  AL-IMAN</t>
  </si>
  <si>
    <t>RW VIII, DUKUH  SUTOREJO, KEC. MULYOREJO</t>
  </si>
  <si>
    <t>a</t>
  </si>
  <si>
    <t>s</t>
  </si>
  <si>
    <t>Keputih</t>
  </si>
  <si>
    <t>JUMLAH</t>
  </si>
  <si>
    <t>Gerobag Dorong</t>
  </si>
  <si>
    <t>bh</t>
  </si>
  <si>
    <t>MATERIAL</t>
  </si>
  <si>
    <t>T. Memandikan</t>
  </si>
  <si>
    <t>set</t>
  </si>
  <si>
    <t>MACAM</t>
  </si>
  <si>
    <t>Bak + Kaki</t>
  </si>
  <si>
    <t>Pipa</t>
  </si>
  <si>
    <t>Bantalan</t>
  </si>
  <si>
    <t>Stainless Steel</t>
  </si>
  <si>
    <t>ljr</t>
  </si>
  <si>
    <t>Plastik</t>
  </si>
  <si>
    <t>Besi/plastik</t>
  </si>
  <si>
    <t xml:space="preserve">Slang </t>
  </si>
  <si>
    <t>m</t>
  </si>
  <si>
    <t>Besi</t>
  </si>
  <si>
    <t>Roda spd mtr</t>
  </si>
  <si>
    <t>Karet</t>
  </si>
  <si>
    <t>Tirai</t>
  </si>
  <si>
    <t>T. Tidur</t>
  </si>
  <si>
    <t>T. Sumbangan</t>
  </si>
  <si>
    <t>Box</t>
  </si>
  <si>
    <t>Kayu/kain</t>
  </si>
  <si>
    <t>Bendera Segitiga</t>
  </si>
  <si>
    <t>JENIS</t>
  </si>
  <si>
    <t>Bak</t>
  </si>
  <si>
    <t>25/04/2011</t>
  </si>
  <si>
    <t>N A M A</t>
  </si>
  <si>
    <t>TILPON</t>
  </si>
  <si>
    <t>Periode 1 Januari 2012  s/d 31 Desember 2012</t>
  </si>
  <si>
    <t>Ibu Hj. Sri Mulatsih</t>
  </si>
  <si>
    <t>70 th</t>
  </si>
  <si>
    <t>Hartono</t>
  </si>
  <si>
    <t>Bpk. Soepaat</t>
  </si>
  <si>
    <t>H. M. Yusuf Musa</t>
  </si>
  <si>
    <t>76 th</t>
  </si>
  <si>
    <t>13/2/2012</t>
  </si>
  <si>
    <t>Ibu Sri Mulatsih</t>
  </si>
  <si>
    <t>Ibu Hj. Sri Pujiastuti</t>
  </si>
  <si>
    <t>67 th</t>
  </si>
  <si>
    <t>19/2/2012</t>
  </si>
  <si>
    <t>Bambang Birana</t>
  </si>
  <si>
    <t>Dudy Wahyudi</t>
  </si>
  <si>
    <t>Periode 1 Januari 2013  s/d 31 Desember 2013</t>
  </si>
  <si>
    <t>Periode 1 Januari 2014  s/d 31 Desember 2014</t>
  </si>
  <si>
    <t>Periode 1 Januari 2015  s/d 31 Desember 2015</t>
  </si>
  <si>
    <t>Periode 1 Januari 2016  s/d 31 Desember 2016</t>
  </si>
  <si>
    <t>Periode 1 Januari 2017  s/d 31 Desember 2017</t>
  </si>
  <si>
    <t>Periode 1 Januari 2018  s/d 31 Desember 2018</t>
  </si>
  <si>
    <t>Salim</t>
  </si>
  <si>
    <t>Ibu Dwi Salim</t>
  </si>
  <si>
    <t>Bpk. Munawar</t>
  </si>
  <si>
    <t>Purwodadi</t>
  </si>
  <si>
    <t>Singgih</t>
  </si>
  <si>
    <t>Ibu RA Lily Amelia</t>
  </si>
  <si>
    <t>Mudjiono Purnomo</t>
  </si>
  <si>
    <t>Tmn Suto Tmr</t>
  </si>
  <si>
    <t>Bpk. Purnomo</t>
  </si>
  <si>
    <t>Rusmanadji</t>
  </si>
  <si>
    <t>IV</t>
  </si>
  <si>
    <t>Badri</t>
  </si>
  <si>
    <t>XII</t>
  </si>
  <si>
    <t>Ibu. Rusmanadji</t>
  </si>
  <si>
    <t>Ibu Badri</t>
  </si>
  <si>
    <t>Philip (BA)</t>
  </si>
  <si>
    <t>Djoyo</t>
  </si>
  <si>
    <t>Ibu Sulasmini S.</t>
  </si>
  <si>
    <t>Ibu Markentinah D</t>
  </si>
  <si>
    <t>Ibu Maya</t>
  </si>
  <si>
    <t>Sutorejo Ut. Br</t>
  </si>
  <si>
    <t>Ibu Sukarni</t>
  </si>
  <si>
    <t>Yusmanhadi</t>
  </si>
  <si>
    <t>VII</t>
  </si>
  <si>
    <t>Bpk. Hery Pistol</t>
  </si>
  <si>
    <t>Effendi Ibu</t>
  </si>
  <si>
    <t>Saminto</t>
  </si>
  <si>
    <t>Bpk. H. Saminto</t>
  </si>
  <si>
    <t>Sutorejo utara</t>
  </si>
  <si>
    <t>Soleh</t>
  </si>
  <si>
    <t>Barry Bastian ST</t>
  </si>
  <si>
    <t>Fahrul Ubadilah</t>
  </si>
  <si>
    <t>Agus bejo</t>
  </si>
  <si>
    <t>Yusnan</t>
  </si>
  <si>
    <t>Dudy Rahmat</t>
  </si>
  <si>
    <t>Sri Rochma</t>
  </si>
  <si>
    <t xml:space="preserve">Nessa PW </t>
  </si>
  <si>
    <t>Eko Subianto</t>
  </si>
  <si>
    <t>Akbar Arsyad</t>
  </si>
  <si>
    <t>Bagus P</t>
  </si>
  <si>
    <t>Saminto, ny</t>
  </si>
  <si>
    <t>Kenjeran</t>
  </si>
  <si>
    <t>Budi Tri Aseanto</t>
  </si>
  <si>
    <t>Dewa</t>
  </si>
  <si>
    <t>Hamim, dr</t>
  </si>
  <si>
    <t>Imam Hardjito (RT)</t>
  </si>
  <si>
    <t>Sentosa D Suwondo</t>
  </si>
  <si>
    <t>Agus Supriadi</t>
  </si>
  <si>
    <t>Surya Ramadhi Y</t>
  </si>
  <si>
    <t>Ahmad Darmawan</t>
  </si>
  <si>
    <t>Herry Jauhari, Ir</t>
  </si>
  <si>
    <t>Hengky</t>
  </si>
  <si>
    <t xml:space="preserve">H. Abdul Nasir, Ir </t>
  </si>
  <si>
    <t>Sut. Ut. Baru</t>
  </si>
  <si>
    <t>Periode 1 Januari 2019  s/d 31 Desember 2019</t>
  </si>
  <si>
    <t>Periode 1 Januari 2020  s/d 31 Desember 2020</t>
  </si>
  <si>
    <t>Mudji Harto/Tisna Perwanti</t>
  </si>
  <si>
    <t>Dwi Santosa Atmojo, Drs</t>
  </si>
  <si>
    <t>Budi Mulyanto/Nanik Wiji Utari</t>
  </si>
  <si>
    <t>Bambang</t>
  </si>
  <si>
    <t>Kodrat Sukendro/Nur Indah B</t>
  </si>
  <si>
    <t>Sukendro Dijahono/Sri Rahayu</t>
  </si>
  <si>
    <t>Heru Basuki</t>
  </si>
  <si>
    <t>Noer Soepenan</t>
  </si>
  <si>
    <t>Hery Mintarso</t>
  </si>
  <si>
    <t>Uuk, dr</t>
  </si>
  <si>
    <t>Budi Harjanto, dr (DHM)</t>
  </si>
  <si>
    <t>Samsul Anwar, dr</t>
  </si>
  <si>
    <t>IGN. Made Bukian, dr</t>
  </si>
  <si>
    <t>Wahyu/Endang</t>
  </si>
  <si>
    <t>Harjono Hasan</t>
  </si>
  <si>
    <t xml:space="preserve">Budhie Santhosa, Ir </t>
  </si>
  <si>
    <t>Sunyoto</t>
  </si>
  <si>
    <t xml:space="preserve">Soegiri, BE AIM </t>
  </si>
  <si>
    <t xml:space="preserve">Suroso </t>
  </si>
  <si>
    <t>Adi Koesmen</t>
  </si>
  <si>
    <t>Soewono, Ir</t>
  </si>
  <si>
    <t>Eddy Rusianto, SH</t>
  </si>
  <si>
    <t xml:space="preserve">Sugiarto </t>
  </si>
  <si>
    <t>Achmad Husaini</t>
  </si>
  <si>
    <t>Poniman (RT)</t>
  </si>
  <si>
    <t>Andi Budayana, Drs (RT)</t>
  </si>
  <si>
    <t>Soleh A.</t>
  </si>
  <si>
    <t xml:space="preserve">Nurachman  </t>
  </si>
  <si>
    <t>JIWA</t>
  </si>
  <si>
    <t>Harsono</t>
  </si>
  <si>
    <t>Ibu Prayoga Widodo</t>
  </si>
  <si>
    <t>Bpk. Harsono</t>
  </si>
  <si>
    <t>Munawir</t>
  </si>
  <si>
    <t>Bpk. Munawir</t>
  </si>
  <si>
    <t>Banuarly</t>
  </si>
  <si>
    <t>Bpk. Banuarly</t>
  </si>
  <si>
    <t>M. Zainal Arifin (RT/Sinoman)</t>
  </si>
  <si>
    <t>Taman Sutorejo Timur 24</t>
  </si>
  <si>
    <t>Pegiri'an</t>
  </si>
  <si>
    <t>Tong merah</t>
  </si>
  <si>
    <t>Parasit Hitam</t>
  </si>
  <si>
    <t>Papan Tulis putih</t>
  </si>
  <si>
    <t xml:space="preserve">  ANGGOTA  PERKUMPULAN  SINOMAN</t>
  </si>
  <si>
    <t>DATA  ANGGOTA  SINOMAN  WARGA  RW 08, DUKUH SUTOREJO, KECAMATAN  MULYOREJO</t>
  </si>
  <si>
    <t>Maswar Patuh Pribadi, Ir</t>
  </si>
  <si>
    <t>Ny. Ika Maswar</t>
  </si>
  <si>
    <t>Ibu  Imam Hardjito</t>
  </si>
  <si>
    <t>Periode 1 Januari 2023  s/d 31 Desember 2023</t>
  </si>
  <si>
    <t>Periode 1 Januari 2022  s/d 31 Desember 2022</t>
  </si>
  <si>
    <t>Periode 1 Januari 2021  s/d 31 Desember 2021</t>
  </si>
  <si>
    <t>Bpk. Moh. Arif</t>
  </si>
  <si>
    <t>Moh. Arif</t>
  </si>
  <si>
    <t>Nonot Harsono, ST</t>
  </si>
  <si>
    <t>Bpk. Nonot H</t>
  </si>
  <si>
    <t>Bpk. Yusman</t>
  </si>
  <si>
    <t>Periode 1 Januari 2024  s/d 31 Desember 2024</t>
  </si>
  <si>
    <t>Sutorejo Utara XI/6</t>
  </si>
  <si>
    <t>Bpk. Tony Suharto</t>
  </si>
  <si>
    <t>65 th</t>
  </si>
  <si>
    <t>Tony Suharto, Ibu</t>
  </si>
  <si>
    <t>Sundari Pratikno, Ibu</t>
  </si>
  <si>
    <t>Banuarli, Ibu</t>
  </si>
  <si>
    <t>Harsono, Ibu</t>
  </si>
  <si>
    <t>Maswar Patuh P,Ibu</t>
  </si>
  <si>
    <t>Durianto Oesman, Ibu</t>
  </si>
  <si>
    <t>Agus Supaito, Ibu</t>
  </si>
  <si>
    <t>Yusman Adi, Ibu</t>
  </si>
  <si>
    <t>Zainuri Iskak , Ibu</t>
  </si>
  <si>
    <t>Suyahno, Ibu</t>
  </si>
  <si>
    <t>Pratomo, Ibu</t>
  </si>
  <si>
    <t>Purdo Utomo, Ibu</t>
  </si>
  <si>
    <t>Nurul Abidah Purnomo, Ibu</t>
  </si>
  <si>
    <t>Muntardjo, Ibu</t>
  </si>
  <si>
    <t>Andini Ori, Ibu</t>
  </si>
  <si>
    <t>Sururi Mustikho, Ibu</t>
  </si>
  <si>
    <t>Anwar, Ibu</t>
  </si>
  <si>
    <t>Abdul Jazid Basir, Ibu</t>
  </si>
  <si>
    <t>Efendy Wiyoto, Ibu</t>
  </si>
  <si>
    <t>Hadi Susilo, Ibu</t>
  </si>
  <si>
    <t>Sunyoto, Drs, Ibu</t>
  </si>
  <si>
    <t>Munawir, Ibu</t>
  </si>
  <si>
    <t>RR Ruwiyati, Ibu</t>
  </si>
  <si>
    <t>Nonot Harsono, Ibu</t>
  </si>
  <si>
    <t>Moh. Arif, Ibu (RT)</t>
  </si>
  <si>
    <t>M. Yusuf Musa, Ibu</t>
  </si>
  <si>
    <t>Wahyiningasti Efendi, Ibu</t>
  </si>
  <si>
    <t>Suwarsiah, Ibu</t>
  </si>
  <si>
    <t>Hartatie Kanti Astuti, Ibu</t>
  </si>
  <si>
    <t>Aisa Budianto, Ibu</t>
  </si>
  <si>
    <t>Ari TriWardani, drg,Ibu</t>
  </si>
  <si>
    <t>Paramita, Ibu</t>
  </si>
  <si>
    <t>Ahmad Fandi, Ir</t>
  </si>
  <si>
    <t>Darmahusada Mas</t>
  </si>
  <si>
    <t>Kismi Sudiman, Ibu</t>
  </si>
  <si>
    <t>Sita Achadiana, Ibu</t>
  </si>
  <si>
    <t>Koesno Adi, Ibu</t>
  </si>
  <si>
    <t>Ben ......Ibu</t>
  </si>
  <si>
    <t>Mardianis, Ibu</t>
  </si>
  <si>
    <t>Mochtar, drg, Ibu</t>
  </si>
  <si>
    <t>Ben</t>
  </si>
  <si>
    <t>Eddy</t>
  </si>
  <si>
    <t>Zainuri</t>
  </si>
  <si>
    <t>Efendi</t>
  </si>
  <si>
    <t>Banuarli</t>
  </si>
  <si>
    <t>Norman Chalid, Ibu</t>
  </si>
  <si>
    <t>Bpk. Banuarli</t>
  </si>
  <si>
    <t>Bpk.Effendi W.</t>
  </si>
  <si>
    <t>Bpk. Zainuri</t>
  </si>
  <si>
    <t>Bpk. Eddy</t>
  </si>
  <si>
    <t>Bpk. Ben</t>
  </si>
  <si>
    <t>Norman Khalid</t>
  </si>
  <si>
    <t>Ibu Farida</t>
  </si>
  <si>
    <t>Pegirian</t>
  </si>
  <si>
    <t>Juniati Waltien Priyatmoko, Ibu</t>
  </si>
  <si>
    <t>Sikoen, Ibu</t>
  </si>
  <si>
    <t>Supeni Siti Sundari, Ibu</t>
  </si>
  <si>
    <t>Abdul Hamid, Ibu</t>
  </si>
  <si>
    <t>Hartono, Ibu</t>
  </si>
  <si>
    <t>Sri Mulyani Asmuni, Ibu</t>
  </si>
  <si>
    <t>Sasi Agustin Abduka, Ibu</t>
  </si>
  <si>
    <t>Iwan Susanto, dr, Ibu</t>
  </si>
  <si>
    <t>Gg</t>
  </si>
  <si>
    <t>No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</si>
  <si>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</si>
  <si>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</si>
  <si>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</si>
  <si>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</si>
  <si>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</si>
  <si>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</si>
  <si>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</si>
  <si>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</si>
  <si>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</si>
  <si>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</si>
  <si>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</si>
  <si>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</si>
  <si>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Kurnia</t>
  </si>
  <si>
    <t>Yusman S</t>
  </si>
  <si>
    <t>Samsuria A</t>
  </si>
  <si>
    <t>Sinta</t>
  </si>
  <si>
    <t>I Ketut S</t>
  </si>
  <si>
    <t>Slamet M</t>
  </si>
  <si>
    <t>Elly</t>
  </si>
  <si>
    <t>Taman Sutorejo Timur</t>
  </si>
  <si>
    <t>TamanSutorejo Timur</t>
  </si>
  <si>
    <t>11A</t>
  </si>
  <si>
    <t>Pudji R</t>
  </si>
  <si>
    <t>Ir. M Zulkarnain</t>
  </si>
  <si>
    <t>Total</t>
  </si>
  <si>
    <t>Indra B</t>
  </si>
  <si>
    <t xml:space="preserve">Aris </t>
  </si>
  <si>
    <t>Koesharyanyti</t>
  </si>
  <si>
    <t>Aisyah</t>
  </si>
  <si>
    <t>Bambang M</t>
  </si>
  <si>
    <t>Bobby</t>
  </si>
  <si>
    <t>Mulyati</t>
  </si>
  <si>
    <t>Sri Hartutik</t>
  </si>
  <si>
    <t>Syafik</t>
  </si>
  <si>
    <t>Andi R</t>
  </si>
  <si>
    <t>Faiz</t>
  </si>
  <si>
    <t>Nawangsih</t>
  </si>
  <si>
    <t>Dwi T</t>
  </si>
  <si>
    <t>Fatchurahman</t>
  </si>
  <si>
    <t>Heri A</t>
  </si>
  <si>
    <t>Musfaridah</t>
  </si>
  <si>
    <t>Suksmi</t>
  </si>
  <si>
    <t>Syamsul H</t>
  </si>
  <si>
    <t>Taufiqurahman</t>
  </si>
  <si>
    <t>Tri Wilujeng</t>
  </si>
  <si>
    <t>Suharmadi</t>
  </si>
  <si>
    <t>Rahmad A</t>
  </si>
  <si>
    <t>Sri Budiani</t>
  </si>
  <si>
    <t>Rista W</t>
  </si>
  <si>
    <t>M. Pantas</t>
  </si>
  <si>
    <t>Kusmawaty S.</t>
  </si>
  <si>
    <t>Soelistya</t>
  </si>
  <si>
    <t>Ratnawati</t>
  </si>
  <si>
    <t>Siti  R.</t>
  </si>
  <si>
    <t>Kumiadi</t>
  </si>
  <si>
    <t xml:space="preserve">Sutorejo Tengah </t>
  </si>
  <si>
    <t>INFAQ SINOMAN</t>
  </si>
  <si>
    <t>Peserta</t>
  </si>
  <si>
    <t>Ny. Moer B</t>
  </si>
  <si>
    <t>Deffa P</t>
  </si>
  <si>
    <t>Made B</t>
  </si>
  <si>
    <t>M. Dwiyal</t>
  </si>
  <si>
    <t>Anita D</t>
  </si>
  <si>
    <t>Wisnu W</t>
  </si>
  <si>
    <t>Row Labels</t>
  </si>
  <si>
    <t>(blank)</t>
  </si>
  <si>
    <t>Grand Total</t>
  </si>
  <si>
    <t>Sum of Juli</t>
  </si>
  <si>
    <t>Sum of juni</t>
  </si>
  <si>
    <t>Sum of Mei</t>
  </si>
  <si>
    <t>Sum of April</t>
  </si>
  <si>
    <t>Sum of Maret</t>
  </si>
  <si>
    <t>Sum of Pebruari</t>
  </si>
  <si>
    <t>Sum of Januari</t>
  </si>
  <si>
    <t>Sum of Total</t>
  </si>
  <si>
    <t>Count of NAMA</t>
  </si>
  <si>
    <t>ada 3 x bayar dengan bulan dobel</t>
  </si>
  <si>
    <t>G. Warsito</t>
  </si>
  <si>
    <t xml:space="preserve">H. Suroso </t>
  </si>
  <si>
    <t>Ramyus</t>
  </si>
  <si>
    <t>M. Rifqi</t>
  </si>
  <si>
    <t>Yanuar</t>
  </si>
  <si>
    <t>Muchamad S</t>
  </si>
  <si>
    <t>dan Jan sd April 2026</t>
  </si>
  <si>
    <t>Rahayu E</t>
  </si>
  <si>
    <t>Agus sd Jan 24</t>
  </si>
  <si>
    <t>jan itungan  1060000</t>
  </si>
  <si>
    <t>dobel jan dan peb</t>
  </si>
  <si>
    <t>Arief B</t>
  </si>
  <si>
    <t>Tutik R</t>
  </si>
  <si>
    <t>dan Des 24</t>
  </si>
  <si>
    <t>Budiyanto</t>
  </si>
  <si>
    <t>H. Hengky B</t>
  </si>
  <si>
    <t>Intensivikasi</t>
  </si>
  <si>
    <t>Member</t>
  </si>
  <si>
    <t>Tdk infaq/NE</t>
  </si>
  <si>
    <t>Rutin</t>
  </si>
  <si>
    <t>Rata rata Perbulan</t>
  </si>
  <si>
    <t>Jumlah Bulan</t>
  </si>
  <si>
    <t>Ttl Penerimaan</t>
  </si>
  <si>
    <t>Rata2</t>
  </si>
  <si>
    <t>Potensi belum tergali</t>
  </si>
  <si>
    <t>Member NE</t>
  </si>
  <si>
    <t>Asumsi perbulan</t>
  </si>
  <si>
    <t>Potensi/bulan</t>
  </si>
  <si>
    <t>Potensi/tahun</t>
  </si>
  <si>
    <t>Rekapitulasi Warga Wafat</t>
  </si>
  <si>
    <t>Tahun</t>
  </si>
  <si>
    <t>Non Member</t>
  </si>
  <si>
    <t xml:space="preserve">Keterangan </t>
  </si>
  <si>
    <t>Warga Sutorejo</t>
  </si>
  <si>
    <t>Bulan</t>
  </si>
  <si>
    <t>Cfm Daftar Infaq</t>
  </si>
  <si>
    <t>Honor</t>
  </si>
  <si>
    <t>Rp Honor</t>
  </si>
  <si>
    <t>Harusnya</t>
  </si>
  <si>
    <t>Selisih</t>
  </si>
  <si>
    <t>Juni</t>
  </si>
  <si>
    <t xml:space="preserve">Cfm Pemegang Kas </t>
  </si>
  <si>
    <t>Periode Januari sd Juli 2025</t>
  </si>
  <si>
    <t>SALDO PER 1 JAN 2025</t>
  </si>
  <si>
    <t>PENERIMAAN</t>
  </si>
  <si>
    <t>PENGELUARAN</t>
  </si>
  <si>
    <t>Infaq Sinoman</t>
  </si>
  <si>
    <t>KEUANGAN SINOMAN</t>
  </si>
  <si>
    <t>Retribusi TPU</t>
  </si>
  <si>
    <t>Kafalah Modin</t>
  </si>
  <si>
    <t>Kafalah Driver</t>
  </si>
  <si>
    <t>Servis /Biaya Mobil</t>
  </si>
  <si>
    <t>BBM</t>
  </si>
  <si>
    <t>Pembelian alat</t>
  </si>
  <si>
    <t>Donatur</t>
  </si>
  <si>
    <t>Pengeluaran lain Lain</t>
  </si>
  <si>
    <t>Penambahan</t>
  </si>
  <si>
    <t>Jumlah di daftarkan</t>
  </si>
  <si>
    <t>Jumlah data Member  Awal</t>
  </si>
  <si>
    <t>Total member</t>
  </si>
  <si>
    <t>SALDO PER 31 JULI 2025</t>
  </si>
  <si>
    <t>Cek List Sinoman</t>
  </si>
  <si>
    <t>Cek List Sinoman Update versi 2</t>
  </si>
  <si>
    <t>Cek List Sinoman Update versi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</si>
</sst>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ucida Sans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2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9" xfId="0" applyBorder="1"/>
    <xf numFmtId="0" fontId="0" fillId="0" borderId="14" xfId="0" applyBorder="1" applyAlignment="1">
      <alignment horizontal="right"/>
    </xf>
    <xf numFmtId="0" fontId="0" fillId="0" borderId="14" xfId="0" applyBorder="1"/>
    <xf numFmtId="0" fontId="0" fillId="0" borderId="12" xfId="0" applyBorder="1"/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5" xfId="0" applyBorder="1"/>
    <xf numFmtId="0" fontId="0" fillId="0" borderId="11" xfId="0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8" xfId="0" applyBorder="1"/>
    <xf numFmtId="0" fontId="0" fillId="0" borderId="27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2" xfId="0" applyBorder="1"/>
    <xf numFmtId="0" fontId="0" fillId="0" borderId="20" xfId="0" applyBorder="1"/>
    <xf numFmtId="0" fontId="0" fillId="0" borderId="22" xfId="0" applyBorder="1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/>
    <xf numFmtId="0" fontId="0" fillId="0" borderId="21" xfId="0" applyBorder="1" applyAlignment="1">
      <alignment horizontal="left"/>
    </xf>
    <xf numFmtId="0" fontId="0" fillId="0" borderId="39" xfId="0" applyBorder="1"/>
    <xf numFmtId="0" fontId="0" fillId="0" borderId="30" xfId="0" applyBorder="1"/>
    <xf numFmtId="0" fontId="0" fillId="0" borderId="23" xfId="0" applyBorder="1"/>
    <xf numFmtId="0" fontId="0" fillId="0" borderId="31" xfId="0" applyBorder="1"/>
    <xf numFmtId="0" fontId="0" fillId="0" borderId="23" xfId="0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32" xfId="0" applyBorder="1"/>
    <xf numFmtId="0" fontId="3" fillId="0" borderId="0" xfId="0" applyFont="1" applyBorder="1"/>
    <xf numFmtId="0" fontId="3" fillId="0" borderId="11" xfId="0" applyFont="1" applyBorder="1"/>
    <xf numFmtId="0" fontId="3" fillId="0" borderId="0" xfId="0" applyFont="1" applyBorder="1" applyAlignment="1">
      <alignment horizontal="right"/>
    </xf>
    <xf numFmtId="0" fontId="3" fillId="0" borderId="16" xfId="0" applyFont="1" applyBorder="1"/>
    <xf numFmtId="0" fontId="3" fillId="0" borderId="22" xfId="0" applyFont="1" applyBorder="1"/>
    <xf numFmtId="0" fontId="3" fillId="0" borderId="20" xfId="0" applyFont="1" applyBorder="1"/>
    <xf numFmtId="0" fontId="3" fillId="0" borderId="22" xfId="0" applyFont="1" applyBorder="1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1" xfId="0" applyFont="1" applyBorder="1"/>
    <xf numFmtId="0" fontId="3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47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0" xfId="0" applyFill="1" applyBorder="1"/>
    <xf numFmtId="0" fontId="0" fillId="0" borderId="33" xfId="0" applyBorder="1"/>
    <xf numFmtId="0" fontId="0" fillId="0" borderId="34" xfId="0" applyBorder="1"/>
    <xf numFmtId="0" fontId="0" fillId="0" borderId="22" xfId="0" applyFont="1" applyBorder="1"/>
    <xf numFmtId="0" fontId="0" fillId="0" borderId="20" xfId="0" applyFont="1" applyBorder="1"/>
    <xf numFmtId="0" fontId="0" fillId="0" borderId="22" xfId="0" applyFont="1" applyBorder="1" applyAlignment="1">
      <alignment horizontal="right"/>
    </xf>
    <xf numFmtId="0" fontId="0" fillId="0" borderId="22" xfId="0" applyFont="1" applyBorder="1" applyAlignment="1">
      <alignment horizontal="left"/>
    </xf>
    <xf numFmtId="0" fontId="0" fillId="0" borderId="16" xfId="0" applyFont="1" applyBorder="1"/>
    <xf numFmtId="0" fontId="0" fillId="0" borderId="0" xfId="0" applyAlignment="1">
      <alignment horizontal="center"/>
    </xf>
    <xf numFmtId="0" fontId="0" fillId="0" borderId="41" xfId="0" applyBorder="1"/>
    <xf numFmtId="164" fontId="0" fillId="0" borderId="0" xfId="0" applyNumberFormat="1"/>
    <xf numFmtId="164" fontId="0" fillId="0" borderId="11" xfId="0" applyNumberFormat="1" applyBorder="1"/>
    <xf numFmtId="14" fontId="0" fillId="0" borderId="11" xfId="0" applyNumberFormat="1" applyBorder="1" applyAlignment="1">
      <alignment horizontal="right" vertical="top"/>
    </xf>
    <xf numFmtId="14" fontId="0" fillId="0" borderId="20" xfId="0" applyNumberFormat="1" applyBorder="1" applyAlignment="1">
      <alignment horizontal="right" vertical="top"/>
    </xf>
    <xf numFmtId="0" fontId="0" fillId="0" borderId="11" xfId="0" applyFill="1" applyBorder="1"/>
    <xf numFmtId="0" fontId="0" fillId="0" borderId="1" xfId="0" applyBorder="1"/>
    <xf numFmtId="0" fontId="0" fillId="0" borderId="49" xfId="0" applyBorder="1"/>
    <xf numFmtId="0" fontId="0" fillId="0" borderId="50" xfId="0" applyBorder="1"/>
    <xf numFmtId="14" fontId="0" fillId="0" borderId="9" xfId="0" applyNumberFormat="1" applyBorder="1" applyAlignment="1">
      <alignment horizontal="right" vertical="top"/>
    </xf>
    <xf numFmtId="0" fontId="0" fillId="0" borderId="37" xfId="0" applyBorder="1"/>
    <xf numFmtId="0" fontId="0" fillId="0" borderId="35" xfId="0" applyBorder="1"/>
    <xf numFmtId="0" fontId="0" fillId="0" borderId="8" xfId="0" applyBorder="1"/>
    <xf numFmtId="0" fontId="0" fillId="0" borderId="51" xfId="0" applyBorder="1"/>
    <xf numFmtId="0" fontId="0" fillId="0" borderId="10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/>
    <xf numFmtId="0" fontId="0" fillId="0" borderId="44" xfId="0" applyBorder="1"/>
    <xf numFmtId="164" fontId="0" fillId="0" borderId="53" xfId="0" applyNumberFormat="1" applyBorder="1"/>
    <xf numFmtId="0" fontId="0" fillId="0" borderId="13" xfId="0" applyBorder="1"/>
    <xf numFmtId="0" fontId="0" fillId="0" borderId="46" xfId="0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6" fillId="0" borderId="22" xfId="0" applyFont="1" applyBorder="1"/>
    <xf numFmtId="0" fontId="0" fillId="0" borderId="21" xfId="0" applyFont="1" applyBorder="1"/>
    <xf numFmtId="0" fontId="0" fillId="0" borderId="36" xfId="0" applyBorder="1"/>
    <xf numFmtId="0" fontId="0" fillId="0" borderId="0" xfId="0" applyFont="1" applyBorder="1"/>
    <xf numFmtId="0" fontId="3" fillId="0" borderId="52" xfId="0" applyFont="1" applyBorder="1" applyAlignment="1">
      <alignment horizontal="center"/>
    </xf>
    <xf numFmtId="0" fontId="3" fillId="0" borderId="19" xfId="0" applyFont="1" applyBorder="1"/>
    <xf numFmtId="0" fontId="3" fillId="0" borderId="19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164" fontId="0" fillId="0" borderId="20" xfId="0" applyNumberFormat="1" applyBorder="1"/>
    <xf numFmtId="0" fontId="0" fillId="0" borderId="25" xfId="0" applyBorder="1"/>
    <xf numFmtId="0" fontId="0" fillId="0" borderId="29" xfId="0" applyBorder="1"/>
    <xf numFmtId="0" fontId="0" fillId="0" borderId="48" xfId="0" applyBorder="1"/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27" xfId="0" applyNumberFormat="1" applyBorder="1" applyAlignment="1">
      <alignment horizontal="right" vertical="top"/>
    </xf>
    <xf numFmtId="0" fontId="3" fillId="0" borderId="27" xfId="0" applyFont="1" applyBorder="1"/>
    <xf numFmtId="0" fontId="0" fillId="4" borderId="22" xfId="0" applyFill="1" applyBorder="1"/>
    <xf numFmtId="0" fontId="0" fillId="0" borderId="42" xfId="0" applyBorder="1"/>
    <xf numFmtId="0" fontId="0" fillId="0" borderId="40" xfId="0" applyBorder="1"/>
    <xf numFmtId="0" fontId="0" fillId="0" borderId="0" xfId="0" applyFont="1" applyBorder="1" applyAlignment="1">
      <alignment horizontal="right"/>
    </xf>
    <xf numFmtId="0" fontId="0" fillId="0" borderId="11" xfId="0" applyFont="1" applyBorder="1"/>
    <xf numFmtId="0" fontId="0" fillId="0" borderId="0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43" xfId="0" applyBorder="1"/>
    <xf numFmtId="0" fontId="0" fillId="0" borderId="22" xfId="0" applyFill="1" applyBorder="1"/>
    <xf numFmtId="0" fontId="0" fillId="0" borderId="22" xfId="0" applyFont="1" applyBorder="1" applyAlignment="1">
      <alignment horizontal="center"/>
    </xf>
    <xf numFmtId="0" fontId="0" fillId="0" borderId="0" xfId="0" applyFont="1" applyFill="1" applyBorder="1"/>
    <xf numFmtId="0" fontId="0" fillId="0" borderId="22" xfId="0" applyFont="1" applyFill="1" applyBorder="1"/>
    <xf numFmtId="0" fontId="0" fillId="0" borderId="14" xfId="0" applyFont="1" applyBorder="1"/>
    <xf numFmtId="0" fontId="0" fillId="0" borderId="19" xfId="0" applyFont="1" applyBorder="1"/>
    <xf numFmtId="0" fontId="3" fillId="0" borderId="45" xfId="0" applyFont="1" applyBorder="1" applyAlignment="1">
      <alignment horizontal="left"/>
    </xf>
    <xf numFmtId="0" fontId="0" fillId="0" borderId="40" xfId="0" applyFont="1" applyBorder="1"/>
    <xf numFmtId="0" fontId="0" fillId="0" borderId="41" xfId="0" applyFont="1" applyBorder="1"/>
    <xf numFmtId="0" fontId="0" fillId="0" borderId="40" xfId="0" applyFont="1" applyBorder="1" applyAlignment="1">
      <alignment horizontal="right"/>
    </xf>
    <xf numFmtId="0" fontId="0" fillId="0" borderId="40" xfId="0" applyFont="1" applyBorder="1" applyAlignment="1">
      <alignment horizontal="left"/>
    </xf>
    <xf numFmtId="0" fontId="0" fillId="0" borderId="23" xfId="0" applyFont="1" applyBorder="1"/>
    <xf numFmtId="0" fontId="0" fillId="0" borderId="31" xfId="0" applyFont="1" applyBorder="1"/>
    <xf numFmtId="0" fontId="0" fillId="0" borderId="23" xfId="0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27" xfId="0" applyFill="1" applyBorder="1"/>
    <xf numFmtId="0" fontId="0" fillId="4" borderId="14" xfId="0" applyFill="1" applyBorder="1"/>
    <xf numFmtId="0" fontId="0" fillId="4" borderId="22" xfId="0" applyFont="1" applyFill="1" applyBorder="1"/>
    <xf numFmtId="0" fontId="0" fillId="4" borderId="16" xfId="0" applyFill="1" applyBorder="1"/>
    <xf numFmtId="0" fontId="0" fillId="4" borderId="27" xfId="0" applyFont="1" applyFill="1" applyBorder="1"/>
    <xf numFmtId="0" fontId="0" fillId="4" borderId="42" xfId="0" applyFill="1" applyBorder="1"/>
    <xf numFmtId="0" fontId="1" fillId="0" borderId="6" xfId="0" applyFont="1" applyBorder="1"/>
    <xf numFmtId="0" fontId="0" fillId="0" borderId="45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4" borderId="22" xfId="0" applyFill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0" xfId="0" applyFill="1"/>
    <xf numFmtId="0" fontId="3" fillId="0" borderId="0" xfId="0" applyFont="1" applyBorder="1" applyAlignment="1">
      <alignment horizontal="left"/>
    </xf>
    <xf numFmtId="0" fontId="7" fillId="4" borderId="27" xfId="0" applyFont="1" applyFill="1" applyBorder="1" applyAlignment="1">
      <alignment horizontal="right"/>
    </xf>
    <xf numFmtId="0" fontId="7" fillId="4" borderId="27" xfId="0" applyFont="1" applyFill="1" applyBorder="1"/>
    <xf numFmtId="41" fontId="7" fillId="0" borderId="0" xfId="1" applyFont="1"/>
    <xf numFmtId="0" fontId="3" fillId="0" borderId="0" xfId="0" applyFont="1"/>
    <xf numFmtId="41" fontId="3" fillId="0" borderId="0" xfId="1" applyFont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41" fontId="3" fillId="4" borderId="0" xfId="1" applyFont="1" applyFill="1"/>
    <xf numFmtId="0" fontId="7" fillId="6" borderId="27" xfId="0" applyFont="1" applyFill="1" applyBorder="1" applyAlignment="1">
      <alignment horizontal="center"/>
    </xf>
    <xf numFmtId="0" fontId="7" fillId="6" borderId="27" xfId="0" applyFont="1" applyFill="1" applyBorder="1"/>
    <xf numFmtId="41" fontId="7" fillId="6" borderId="27" xfId="1" applyFont="1" applyFill="1" applyBorder="1" applyAlignment="1"/>
    <xf numFmtId="41" fontId="7" fillId="4" borderId="27" xfId="1" applyFont="1" applyFill="1" applyBorder="1" applyAlignment="1"/>
    <xf numFmtId="0" fontId="7" fillId="4" borderId="0" xfId="0" applyFont="1" applyFill="1"/>
    <xf numFmtId="0" fontId="7" fillId="4" borderId="27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left"/>
    </xf>
    <xf numFmtId="41" fontId="7" fillId="4" borderId="27" xfId="1" applyFont="1" applyFill="1" applyBorder="1"/>
    <xf numFmtId="41" fontId="7" fillId="4" borderId="27" xfId="0" applyNumberFormat="1" applyFont="1" applyFill="1" applyBorder="1"/>
    <xf numFmtId="0" fontId="8" fillId="4" borderId="27" xfId="0" applyFont="1" applyFill="1" applyBorder="1"/>
    <xf numFmtId="41" fontId="9" fillId="4" borderId="27" xfId="1" applyFont="1" applyFill="1" applyBorder="1"/>
    <xf numFmtId="0" fontId="8" fillId="4" borderId="0" xfId="0" applyFont="1" applyFill="1"/>
    <xf numFmtId="0" fontId="8" fillId="4" borderId="27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right"/>
    </xf>
    <xf numFmtId="0" fontId="8" fillId="4" borderId="27" xfId="0" applyFont="1" applyFill="1" applyBorder="1" applyAlignment="1">
      <alignment horizontal="left"/>
    </xf>
    <xf numFmtId="41" fontId="8" fillId="4" borderId="27" xfId="1" applyFont="1" applyFill="1" applyBorder="1"/>
    <xf numFmtId="0" fontId="7" fillId="4" borderId="0" xfId="0" applyFont="1" applyFill="1" applyAlignment="1">
      <alignment horizontal="center"/>
    </xf>
    <xf numFmtId="41" fontId="7" fillId="4" borderId="0" xfId="1" applyFont="1" applyFill="1"/>
    <xf numFmtId="0" fontId="0" fillId="0" borderId="27" xfId="0" applyFont="1" applyBorder="1"/>
    <xf numFmtId="0" fontId="0" fillId="0" borderId="27" xfId="0" applyFont="1" applyBorder="1" applyAlignment="1">
      <alignment horizontal="right"/>
    </xf>
    <xf numFmtId="0" fontId="3" fillId="0" borderId="27" xfId="0" applyFont="1" applyBorder="1" applyAlignment="1">
      <alignment horizontal="right"/>
    </xf>
    <xf numFmtId="0" fontId="0" fillId="4" borderId="0" xfId="0" applyFill="1" applyBorder="1" applyAlignment="1">
      <alignment horizontal="right"/>
    </xf>
    <xf numFmtId="41" fontId="7" fillId="7" borderId="27" xfId="1" applyFont="1" applyFill="1" applyBorder="1"/>
    <xf numFmtId="41" fontId="8" fillId="7" borderId="27" xfId="1" applyFont="1" applyFill="1" applyBorder="1"/>
    <xf numFmtId="41" fontId="9" fillId="7" borderId="27" xfId="1" applyFont="1" applyFill="1" applyBorder="1"/>
    <xf numFmtId="0" fontId="0" fillId="0" borderId="0" xfId="0" pivotButton="1"/>
    <xf numFmtId="41" fontId="0" fillId="0" borderId="0" xfId="1" applyFont="1"/>
    <xf numFmtId="41" fontId="7" fillId="8" borderId="27" xfId="1" applyFont="1" applyFill="1" applyBorder="1"/>
    <xf numFmtId="41" fontId="7" fillId="9" borderId="27" xfId="1" applyFont="1" applyFill="1" applyBorder="1"/>
    <xf numFmtId="41" fontId="8" fillId="9" borderId="27" xfId="1" applyFont="1" applyFill="1" applyBorder="1"/>
    <xf numFmtId="0" fontId="7" fillId="9" borderId="0" xfId="0" applyFont="1" applyFill="1"/>
    <xf numFmtId="0" fontId="7" fillId="4" borderId="0" xfId="0" applyFont="1" applyFill="1" applyBorder="1" applyAlignment="1">
      <alignment horizontal="right"/>
    </xf>
    <xf numFmtId="0" fontId="8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left"/>
    </xf>
    <xf numFmtId="41" fontId="7" fillId="4" borderId="0" xfId="1" applyFont="1" applyFill="1" applyBorder="1"/>
    <xf numFmtId="41" fontId="7" fillId="4" borderId="0" xfId="0" applyNumberFormat="1" applyFont="1" applyFill="1" applyBorder="1"/>
    <xf numFmtId="41" fontId="9" fillId="9" borderId="27" xfId="1" applyFont="1" applyFill="1" applyBorder="1"/>
    <xf numFmtId="0" fontId="7" fillId="10" borderId="27" xfId="0" applyFont="1" applyFill="1" applyBorder="1"/>
    <xf numFmtId="0" fontId="0" fillId="0" borderId="27" xfId="0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41" fontId="0" fillId="0" borderId="27" xfId="1" applyFont="1" applyBorder="1" applyAlignment="1">
      <alignment horizontal="center"/>
    </xf>
    <xf numFmtId="0" fontId="0" fillId="0" borderId="0" xfId="0" applyFont="1"/>
    <xf numFmtId="41" fontId="3" fillId="11" borderId="41" xfId="1" applyFont="1" applyFill="1" applyBorder="1"/>
    <xf numFmtId="41" fontId="3" fillId="11" borderId="45" xfId="1" applyFont="1" applyFill="1" applyBorder="1"/>
    <xf numFmtId="41" fontId="7" fillId="11" borderId="11" xfId="1" applyFont="1" applyFill="1" applyBorder="1"/>
    <xf numFmtId="41" fontId="7" fillId="11" borderId="16" xfId="1" applyFont="1" applyFill="1" applyBorder="1"/>
    <xf numFmtId="41" fontId="3" fillId="11" borderId="11" xfId="1" applyFont="1" applyFill="1" applyBorder="1"/>
    <xf numFmtId="41" fontId="3" fillId="11" borderId="16" xfId="1" applyFont="1" applyFill="1" applyBorder="1"/>
    <xf numFmtId="41" fontId="0" fillId="11" borderId="11" xfId="1" applyFont="1" applyFill="1" applyBorder="1"/>
    <xf numFmtId="41" fontId="0" fillId="11" borderId="16" xfId="1" applyFont="1" applyFill="1" applyBorder="1"/>
    <xf numFmtId="41" fontId="3" fillId="11" borderId="31" xfId="1" applyFont="1" applyFill="1" applyBorder="1"/>
    <xf numFmtId="41" fontId="3" fillId="11" borderId="32" xfId="1" applyFont="1" applyFill="1" applyBorder="1"/>
    <xf numFmtId="0" fontId="0" fillId="12" borderId="27" xfId="0" applyFill="1" applyBorder="1"/>
    <xf numFmtId="41" fontId="0" fillId="12" borderId="27" xfId="1" applyFont="1" applyFill="1" applyBorder="1"/>
    <xf numFmtId="0" fontId="7" fillId="12" borderId="27" xfId="0" applyFont="1" applyFill="1" applyBorder="1"/>
    <xf numFmtId="41" fontId="0" fillId="0" borderId="27" xfId="1" applyFont="1" applyBorder="1"/>
    <xf numFmtId="9" fontId="0" fillId="0" borderId="27" xfId="0" applyNumberFormat="1" applyBorder="1"/>
    <xf numFmtId="41" fontId="0" fillId="0" borderId="27" xfId="0" applyNumberFormat="1" applyBorder="1"/>
    <xf numFmtId="41" fontId="8" fillId="0" borderId="27" xfId="0" applyNumberFormat="1" applyFont="1" applyBorder="1"/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41" fontId="0" fillId="0" borderId="40" xfId="1" applyFont="1" applyBorder="1" applyAlignment="1">
      <alignment vertical="center"/>
    </xf>
    <xf numFmtId="41" fontId="0" fillId="0" borderId="45" xfId="1" applyFont="1" applyBorder="1" applyAlignment="1">
      <alignment vertical="center"/>
    </xf>
    <xf numFmtId="41" fontId="0" fillId="0" borderId="0" xfId="1" applyFont="1" applyAlignment="1">
      <alignment vertical="center"/>
    </xf>
    <xf numFmtId="0" fontId="0" fillId="0" borderId="0" xfId="0" applyAlignment="1">
      <alignment vertical="center"/>
    </xf>
    <xf numFmtId="41" fontId="0" fillId="0" borderId="16" xfId="1" applyFont="1" applyBorder="1" applyAlignment="1">
      <alignment vertical="center"/>
    </xf>
    <xf numFmtId="0" fontId="0" fillId="0" borderId="11" xfId="0" applyBorder="1" applyAlignment="1">
      <alignment vertical="center"/>
    </xf>
    <xf numFmtId="41" fontId="0" fillId="0" borderId="0" xfId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Alignment="1">
      <alignment vertical="center"/>
    </xf>
    <xf numFmtId="41" fontId="3" fillId="0" borderId="0" xfId="1" applyFont="1" applyBorder="1" applyAlignment="1">
      <alignment vertical="center"/>
    </xf>
    <xf numFmtId="41" fontId="3" fillId="0" borderId="16" xfId="1" applyFont="1" applyBorder="1" applyAlignment="1">
      <alignment vertical="center"/>
    </xf>
    <xf numFmtId="41" fontId="3" fillId="0" borderId="0" xfId="1" applyFont="1" applyAlignment="1">
      <alignment vertical="center"/>
    </xf>
    <xf numFmtId="41" fontId="7" fillId="4" borderId="0" xfId="1" applyFont="1" applyFill="1" applyBorder="1" applyAlignment="1"/>
    <xf numFmtId="41" fontId="7" fillId="0" borderId="0" xfId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41" fontId="3" fillId="0" borderId="23" xfId="1" applyFont="1" applyBorder="1" applyAlignment="1">
      <alignment vertical="center"/>
    </xf>
    <xf numFmtId="41" fontId="3" fillId="0" borderId="32" xfId="1" applyFont="1" applyBorder="1" applyAlignment="1">
      <alignment vertical="center"/>
    </xf>
    <xf numFmtId="0" fontId="3" fillId="4" borderId="0" xfId="0" applyFont="1" applyFill="1" applyBorder="1"/>
    <xf numFmtId="0" fontId="3" fillId="4" borderId="23" xfId="0" applyFont="1" applyFill="1" applyBorder="1"/>
    <xf numFmtId="0" fontId="3" fillId="4" borderId="41" xfId="0" applyFont="1" applyFill="1" applyBorder="1"/>
    <xf numFmtId="0" fontId="3" fillId="4" borderId="40" xfId="0" applyFont="1" applyFill="1" applyBorder="1"/>
    <xf numFmtId="0" fontId="3" fillId="4" borderId="11" xfId="0" applyFont="1" applyFill="1" applyBorder="1"/>
    <xf numFmtId="0" fontId="3" fillId="4" borderId="31" xfId="0" applyFont="1" applyFill="1" applyBorder="1"/>
    <xf numFmtId="0" fontId="3" fillId="4" borderId="4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41" fontId="0" fillId="10" borderId="27" xfId="1" applyFont="1" applyFill="1" applyBorder="1"/>
    <xf numFmtId="41" fontId="3" fillId="0" borderId="27" xfId="1" applyFont="1" applyBorder="1"/>
    <xf numFmtId="41" fontId="3" fillId="0" borderId="27" xfId="0" applyNumberFormat="1" applyFont="1" applyBorder="1"/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A370" refreshedDate="45887.443552777775" createdVersion="7" refreshedVersion="7" minRefreshableVersion="3" recordCount="263" xr:uid="{054EA5C8-B24B-4EA1-83D4-59F4AABFE403}">
  <cacheSource type="worksheet">
    <worksheetSource ref="A2:U265" sheet="Keuangan 2025"/>
  </cacheSource>
  <cacheFields count="21">
    <cacheField name="NO" numFmtId="0">
      <sharedItems containsString="0" containsBlank="1" containsNumber="1" containsInteger="1" minValue="1" maxValue="238"/>
    </cacheField>
    <cacheField name="NAMA" numFmtId="0">
      <sharedItems containsBlank="1"/>
    </cacheField>
    <cacheField name="Peserta" numFmtId="0">
      <sharedItems containsString="0" containsBlank="1" containsNumber="1" containsInteger="1" minValue="1" maxValue="3"/>
    </cacheField>
    <cacheField name="RT" numFmtId="0">
      <sharedItems containsBlank="1" containsMixedTypes="1" containsNumber="1" containsInteger="1" minValue="1" maxValue="13" count="15">
        <n v="1"/>
        <n v="2"/>
        <n v="3"/>
        <n v="4"/>
        <n v="5"/>
        <n v="6"/>
        <n v="7"/>
        <n v="8"/>
        <n v="9"/>
        <n v="10"/>
        <n v="11"/>
        <n v="12"/>
        <m/>
        <n v="13"/>
        <s v="DG"/>
      </sharedItems>
    </cacheField>
    <cacheField name="ALAMAT" numFmtId="0">
      <sharedItems containsBlank="1"/>
    </cacheField>
    <cacheField name="Gg" numFmtId="0">
      <sharedItems containsBlank="1"/>
    </cacheField>
    <cacheField name="No2" numFmtId="0">
      <sharedItems containsBlank="1" containsMixedTypes="1" containsNumber="1" containsInteger="1" minValue="1" maxValue="66"/>
    </cacheField>
    <cacheField name="HP" numFmtId="0">
      <sharedItems containsBlank="1" containsMixedTypes="1" containsNumber="1" containsInteger="1" minValue="2024" maxValue="8179693882"/>
    </cacheField>
    <cacheField name="Januari" numFmtId="41">
      <sharedItems containsString="0" containsBlank="1" containsNumber="1" containsInteger="1" minValue="5000" maxValue="12310000"/>
    </cacheField>
    <cacheField name="Pebruari" numFmtId="41">
      <sharedItems containsString="0" containsBlank="1" containsNumber="1" containsInteger="1" minValue="10000" maxValue="2990000"/>
    </cacheField>
    <cacheField name="Maret" numFmtId="41">
      <sharedItems containsString="0" containsBlank="1" containsNumber="1" containsInteger="1" minValue="10000" maxValue="5255000"/>
    </cacheField>
    <cacheField name="April" numFmtId="41">
      <sharedItems containsString="0" containsBlank="1" containsNumber="1" containsInteger="1" minValue="10000" maxValue="3240000"/>
    </cacheField>
    <cacheField name="Mei" numFmtId="41">
      <sharedItems containsString="0" containsBlank="1" containsNumber="1" containsInteger="1" minValue="10000" maxValue="4685000"/>
    </cacheField>
    <cacheField name="juni" numFmtId="41">
      <sharedItems containsString="0" containsBlank="1" containsNumber="1" containsInteger="1" minValue="10000" maxValue="4465000"/>
    </cacheField>
    <cacheField name="Juli" numFmtId="41">
      <sharedItems containsString="0" containsBlank="1" containsNumber="1" containsInteger="1" minValue="10000" maxValue="5250000"/>
    </cacheField>
    <cacheField name="Agustus" numFmtId="41">
      <sharedItems containsString="0" containsBlank="1" containsNumber="1" containsInteger="1" minValue="0" maxValue="0"/>
    </cacheField>
    <cacheField name="September" numFmtId="41">
      <sharedItems containsString="0" containsBlank="1" containsNumber="1" containsInteger="1" minValue="0" maxValue="0"/>
    </cacheField>
    <cacheField name="Oktober" numFmtId="41">
      <sharedItems containsString="0" containsBlank="1" containsNumber="1" containsInteger="1" minValue="0" maxValue="0"/>
    </cacheField>
    <cacheField name="Nopember" numFmtId="41">
      <sharedItems containsString="0" containsBlank="1" containsNumber="1" containsInteger="1" minValue="0" maxValue="0"/>
    </cacheField>
    <cacheField name="Desember" numFmtId="41">
      <sharedItems containsString="0" containsBlank="1" containsNumber="1" containsInteger="1" minValue="0" maxValue="0"/>
    </cacheField>
    <cacheField name="Total" numFmtId="0">
      <sharedItems containsString="0" containsBlank="1" containsNumber="1" containsInteger="1" minValue="0" maxValue="364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"/>
    <s v="Abdul Hamid, Ibu"/>
    <n v="1"/>
    <x v="0"/>
    <s v="Sutorejo Utara"/>
    <s v="VI/"/>
    <n v="25"/>
    <m/>
    <m/>
    <m/>
    <m/>
    <m/>
    <m/>
    <m/>
    <m/>
    <m/>
    <m/>
    <m/>
    <m/>
    <m/>
    <n v="0"/>
  </r>
  <r>
    <n v="2"/>
    <s v="Akbar Arsyad"/>
    <n v="2"/>
    <x v="0"/>
    <s v="Sutorejo Utara"/>
    <s v="VI/"/>
    <n v="25"/>
    <m/>
    <n v="30000"/>
    <m/>
    <n v="105000"/>
    <m/>
    <m/>
    <m/>
    <m/>
    <m/>
    <m/>
    <m/>
    <m/>
    <m/>
    <n v="135000"/>
  </r>
  <r>
    <n v="3"/>
    <s v="Aris "/>
    <m/>
    <x v="0"/>
    <m/>
    <m/>
    <m/>
    <m/>
    <m/>
    <m/>
    <m/>
    <m/>
    <n v="100000"/>
    <m/>
    <m/>
    <m/>
    <m/>
    <m/>
    <m/>
    <m/>
    <n v="100000"/>
  </r>
  <r>
    <n v="4"/>
    <s v="Bambang"/>
    <n v="2"/>
    <x v="0"/>
    <s v="Sutorejo Utara"/>
    <s v="VII/"/>
    <n v="22"/>
    <n v="817332032"/>
    <m/>
    <m/>
    <m/>
    <m/>
    <m/>
    <m/>
    <m/>
    <m/>
    <m/>
    <m/>
    <m/>
    <m/>
    <n v="0"/>
  </r>
  <r>
    <n v="5"/>
    <s v="Dudy Rahmat"/>
    <n v="2"/>
    <x v="0"/>
    <s v="Sutorejo Utara"/>
    <s v="VII/"/>
    <n v="1"/>
    <m/>
    <n v="60000"/>
    <n v="60000"/>
    <m/>
    <n v="180000"/>
    <m/>
    <n v="120000"/>
    <m/>
    <m/>
    <m/>
    <m/>
    <m/>
    <m/>
    <n v="420000"/>
  </r>
  <r>
    <n v="6"/>
    <s v="Eko Subianto"/>
    <n v="2"/>
    <x v="0"/>
    <s v="Sutorejo Utara"/>
    <s v="VII/"/>
    <n v="4"/>
    <m/>
    <m/>
    <m/>
    <m/>
    <m/>
    <m/>
    <m/>
    <m/>
    <m/>
    <m/>
    <m/>
    <m/>
    <m/>
    <n v="0"/>
  </r>
  <r>
    <n v="7"/>
    <s v="Fauzi"/>
    <n v="2"/>
    <x v="0"/>
    <s v="Sutorejo Utara"/>
    <s v="VI/"/>
    <n v="11"/>
    <m/>
    <n v="40000"/>
    <m/>
    <n v="100000"/>
    <m/>
    <m/>
    <m/>
    <m/>
    <m/>
    <m/>
    <m/>
    <m/>
    <m/>
    <n v="140000"/>
  </r>
  <r>
    <n v="8"/>
    <s v="Kurnia"/>
    <m/>
    <x v="0"/>
    <m/>
    <m/>
    <m/>
    <m/>
    <n v="90000"/>
    <n v="90000"/>
    <n v="90000"/>
    <n v="90000"/>
    <n v="90000"/>
    <n v="90000"/>
    <n v="90000"/>
    <m/>
    <m/>
    <m/>
    <m/>
    <m/>
    <n v="630000"/>
  </r>
  <r>
    <n v="9"/>
    <s v="Noer Soepenan"/>
    <n v="1"/>
    <x v="0"/>
    <s v="Sutorejo Utara"/>
    <s v="I/"/>
    <n v="25"/>
    <m/>
    <m/>
    <m/>
    <m/>
    <m/>
    <m/>
    <m/>
    <m/>
    <m/>
    <m/>
    <m/>
    <m/>
    <m/>
    <n v="0"/>
  </r>
  <r>
    <n v="10"/>
    <s v="R. Soemarsono"/>
    <n v="2"/>
    <x v="0"/>
    <s v="Sutorejo Utara"/>
    <s v="VII/"/>
    <n v="25"/>
    <m/>
    <n v="40000"/>
    <m/>
    <n v="40000"/>
    <m/>
    <n v="40000"/>
    <m/>
    <n v="40000"/>
    <m/>
    <m/>
    <m/>
    <m/>
    <m/>
    <n v="160000"/>
  </r>
  <r>
    <n v="11"/>
    <s v="Sri Rochma"/>
    <n v="2"/>
    <x v="0"/>
    <s v="Sutorejo Utara"/>
    <s v="VII/"/>
    <n v="7"/>
    <m/>
    <n v="120000"/>
    <m/>
    <m/>
    <m/>
    <m/>
    <m/>
    <m/>
    <m/>
    <m/>
    <m/>
    <m/>
    <m/>
    <n v="120000"/>
  </r>
  <r>
    <n v="12"/>
    <s v="Yusman S"/>
    <m/>
    <x v="0"/>
    <m/>
    <m/>
    <m/>
    <m/>
    <m/>
    <m/>
    <n v="50000"/>
    <n v="50000"/>
    <n v="50000"/>
    <n v="50000"/>
    <n v="50000"/>
    <m/>
    <m/>
    <m/>
    <m/>
    <m/>
    <n v="250000"/>
  </r>
  <r>
    <n v="13"/>
    <s v="Elly"/>
    <m/>
    <x v="1"/>
    <m/>
    <m/>
    <m/>
    <m/>
    <m/>
    <m/>
    <n v="300000"/>
    <m/>
    <m/>
    <m/>
    <n v="300000"/>
    <m/>
    <m/>
    <m/>
    <m/>
    <m/>
    <n v="600000"/>
  </r>
  <r>
    <n v="14"/>
    <s v="Hery Susanto"/>
    <n v="2"/>
    <x v="1"/>
    <s v="Sutorejo Utara"/>
    <s v="IX/"/>
    <n v="17"/>
    <m/>
    <n v="50000"/>
    <m/>
    <n v="50000"/>
    <m/>
    <n v="50000"/>
    <m/>
    <n v="25000"/>
    <m/>
    <m/>
    <m/>
    <m/>
    <m/>
    <n v="175000"/>
  </r>
  <r>
    <n v="15"/>
    <s v="I Ketut S"/>
    <m/>
    <x v="1"/>
    <m/>
    <m/>
    <m/>
    <m/>
    <n v="120000"/>
    <m/>
    <m/>
    <m/>
    <n v="240000"/>
    <m/>
    <m/>
    <m/>
    <m/>
    <m/>
    <m/>
    <m/>
    <n v="360000"/>
  </r>
  <r>
    <n v="16"/>
    <s v="Juniati Waltien Priyatmoko, Ibu"/>
    <n v="1"/>
    <x v="1"/>
    <s v="Sutorejo Utara"/>
    <s v="VIII/"/>
    <n v="32"/>
    <m/>
    <n v="10000"/>
    <n v="10000"/>
    <n v="10000"/>
    <n v="10000"/>
    <n v="10000"/>
    <n v="10000"/>
    <n v="10000"/>
    <m/>
    <m/>
    <m/>
    <m/>
    <m/>
    <n v="70000"/>
  </r>
  <r>
    <n v="17"/>
    <s v="Kodrat Sukendro/Nur Indah B"/>
    <n v="2"/>
    <x v="1"/>
    <s v="Sutorejo Utara"/>
    <s v="VIII/"/>
    <n v="4"/>
    <m/>
    <n v="25000"/>
    <n v="25000"/>
    <n v="25000"/>
    <n v="25000"/>
    <n v="25000"/>
    <n v="25000"/>
    <n v="25000"/>
    <m/>
    <m/>
    <m/>
    <m/>
    <m/>
    <n v="175000"/>
  </r>
  <r>
    <n v="18"/>
    <s v="Samsuria A"/>
    <m/>
    <x v="1"/>
    <m/>
    <m/>
    <m/>
    <m/>
    <n v="120000"/>
    <m/>
    <m/>
    <m/>
    <m/>
    <m/>
    <m/>
    <m/>
    <m/>
    <m/>
    <m/>
    <m/>
    <n v="120000"/>
  </r>
  <r>
    <n v="19"/>
    <s v="Sikoen, Ibu"/>
    <n v="1"/>
    <x v="1"/>
    <s v="Sutorejo Utara"/>
    <s v="IX/"/>
    <n v="1"/>
    <m/>
    <m/>
    <m/>
    <m/>
    <m/>
    <m/>
    <m/>
    <m/>
    <m/>
    <m/>
    <m/>
    <m/>
    <m/>
    <n v="0"/>
  </r>
  <r>
    <n v="20"/>
    <s v="Sinta"/>
    <m/>
    <x v="1"/>
    <m/>
    <m/>
    <m/>
    <m/>
    <n v="50000"/>
    <m/>
    <m/>
    <m/>
    <m/>
    <n v="40000"/>
    <m/>
    <m/>
    <m/>
    <m/>
    <m/>
    <m/>
    <n v="90000"/>
  </r>
  <r>
    <n v="21"/>
    <s v="Slamet M"/>
    <m/>
    <x v="1"/>
    <m/>
    <m/>
    <m/>
    <m/>
    <n v="300000"/>
    <m/>
    <m/>
    <m/>
    <m/>
    <m/>
    <m/>
    <m/>
    <m/>
    <m/>
    <m/>
    <m/>
    <n v="300000"/>
  </r>
  <r>
    <n v="22"/>
    <s v="Supeni Siti Sundari, Ibu"/>
    <n v="1"/>
    <x v="1"/>
    <s v="Sutorejo Utara"/>
    <s v="VIII/"/>
    <n v="17"/>
    <m/>
    <m/>
    <m/>
    <m/>
    <m/>
    <m/>
    <m/>
    <m/>
    <m/>
    <m/>
    <m/>
    <m/>
    <m/>
    <n v="0"/>
  </r>
  <r>
    <n v="23"/>
    <s v="Abu Bakar, Drs. Ec.(RT)"/>
    <n v="2"/>
    <x v="2"/>
    <s v="Sutorejo Utara"/>
    <s v="XI/"/>
    <n v="3"/>
    <m/>
    <n v="200000"/>
    <m/>
    <m/>
    <m/>
    <n v="200000"/>
    <m/>
    <m/>
    <m/>
    <m/>
    <m/>
    <m/>
    <m/>
    <n v="400000"/>
  </r>
  <r>
    <n v="24"/>
    <s v="Bagus P"/>
    <n v="2"/>
    <x v="2"/>
    <s v="Sutorejo Utara"/>
    <s v="XI/"/>
    <n v="10"/>
    <m/>
    <n v="30000"/>
    <m/>
    <m/>
    <n v="90000"/>
    <m/>
    <m/>
    <m/>
    <m/>
    <m/>
    <m/>
    <m/>
    <m/>
    <n v="120000"/>
  </r>
  <r>
    <n v="25"/>
    <s v="Didik Wardjianto, SE"/>
    <n v="2"/>
    <x v="2"/>
    <s v="Sutorejo Timur"/>
    <s v="-"/>
    <n v="32"/>
    <m/>
    <n v="60000"/>
    <n v="60000"/>
    <m/>
    <m/>
    <m/>
    <m/>
    <m/>
    <m/>
    <m/>
    <m/>
    <m/>
    <m/>
    <n v="120000"/>
  </r>
  <r>
    <n v="26"/>
    <s v="Indra B"/>
    <m/>
    <x v="2"/>
    <m/>
    <m/>
    <m/>
    <m/>
    <m/>
    <m/>
    <n v="60000"/>
    <m/>
    <n v="40000"/>
    <m/>
    <n v="20000"/>
    <m/>
    <m/>
    <m/>
    <m/>
    <m/>
    <n v="120000"/>
  </r>
  <r>
    <n v="27"/>
    <s v="Ir. M Zulkarnain"/>
    <m/>
    <x v="2"/>
    <m/>
    <m/>
    <m/>
    <m/>
    <n v="150000"/>
    <m/>
    <m/>
    <m/>
    <m/>
    <m/>
    <n v="150000"/>
    <m/>
    <m/>
    <m/>
    <m/>
    <m/>
    <n v="300000"/>
  </r>
  <r>
    <n v="28"/>
    <s v="Koesharyanyti"/>
    <m/>
    <x v="2"/>
    <m/>
    <m/>
    <m/>
    <m/>
    <m/>
    <m/>
    <m/>
    <m/>
    <m/>
    <m/>
    <m/>
    <m/>
    <m/>
    <m/>
    <m/>
    <m/>
    <n v="0"/>
  </r>
  <r>
    <n v="29"/>
    <s v="Nurachman  "/>
    <n v="2"/>
    <x v="2"/>
    <s v="Sutorejo Utara"/>
    <s v="XI/"/>
    <n v="5"/>
    <m/>
    <n v="20000"/>
    <n v="20000"/>
    <n v="20000"/>
    <n v="20000"/>
    <n v="20000"/>
    <n v="20000"/>
    <n v="20000"/>
    <m/>
    <m/>
    <m/>
    <m/>
    <m/>
    <n v="140000"/>
  </r>
  <r>
    <n v="30"/>
    <s v="Nurhari Pamudji"/>
    <n v="2"/>
    <x v="2"/>
    <s v="Sutorejo Utara"/>
    <s v="XI/"/>
    <n v="18"/>
    <m/>
    <n v="160000"/>
    <m/>
    <m/>
    <m/>
    <n v="200000"/>
    <m/>
    <m/>
    <m/>
    <m/>
    <m/>
    <m/>
    <m/>
    <n v="360000"/>
  </r>
  <r>
    <n v="31"/>
    <s v="Pudji R"/>
    <m/>
    <x v="2"/>
    <m/>
    <m/>
    <m/>
    <m/>
    <n v="20000"/>
    <n v="20000"/>
    <n v="20000"/>
    <n v="20000"/>
    <n v="20000"/>
    <n v="20000"/>
    <n v="20000"/>
    <m/>
    <m/>
    <m/>
    <m/>
    <m/>
    <n v="140000"/>
  </r>
  <r>
    <n v="32"/>
    <s v="Soleh"/>
    <n v="2"/>
    <x v="2"/>
    <s v="Sutorejo Utara"/>
    <s v="XII/"/>
    <n v="2"/>
    <m/>
    <n v="160000"/>
    <m/>
    <m/>
    <m/>
    <n v="160000"/>
    <m/>
    <m/>
    <m/>
    <m/>
    <m/>
    <m/>
    <m/>
    <n v="320000"/>
  </r>
  <r>
    <n v="33"/>
    <s v="Sundari Pratikno, Ibu"/>
    <n v="1"/>
    <x v="2"/>
    <s v="Sutorejo Utara"/>
    <s v="XI/"/>
    <n v="30"/>
    <m/>
    <n v="60000"/>
    <m/>
    <m/>
    <m/>
    <m/>
    <m/>
    <n v="60000"/>
    <m/>
    <m/>
    <m/>
    <m/>
    <m/>
    <n v="120000"/>
  </r>
  <r>
    <n v="34"/>
    <s v="Tjoek Soeprayitno, Ir"/>
    <n v="2"/>
    <x v="2"/>
    <s v="Sutorejo Utara"/>
    <s v="XI/"/>
    <n v="10"/>
    <m/>
    <n v="50000"/>
    <m/>
    <m/>
    <m/>
    <m/>
    <n v="70000"/>
    <m/>
    <m/>
    <m/>
    <m/>
    <m/>
    <m/>
    <n v="120000"/>
  </r>
  <r>
    <n v="35"/>
    <s v="Tony Suharto, Ibu"/>
    <n v="2"/>
    <x v="2"/>
    <s v="Sutorejo Utara"/>
    <s v="XI/"/>
    <n v="6"/>
    <m/>
    <m/>
    <m/>
    <m/>
    <m/>
    <m/>
    <m/>
    <m/>
    <m/>
    <m/>
    <m/>
    <m/>
    <m/>
    <n v="0"/>
  </r>
  <r>
    <n v="36"/>
    <s v="Aisyah"/>
    <m/>
    <x v="3"/>
    <m/>
    <m/>
    <m/>
    <m/>
    <n v="20000"/>
    <m/>
    <n v="10000"/>
    <n v="10000"/>
    <n v="20000"/>
    <m/>
    <n v="10000"/>
    <m/>
    <m/>
    <m/>
    <m/>
    <m/>
    <n v="70000"/>
  </r>
  <r>
    <n v="37"/>
    <s v="Bambang M"/>
    <m/>
    <x v="3"/>
    <m/>
    <m/>
    <m/>
    <m/>
    <m/>
    <m/>
    <m/>
    <n v="80000"/>
    <n v="20000"/>
    <m/>
    <m/>
    <m/>
    <m/>
    <m/>
    <m/>
    <m/>
    <n v="100000"/>
  </r>
  <r>
    <n v="38"/>
    <s v="Banuarli, Ibu"/>
    <n v="1"/>
    <x v="3"/>
    <s v="Sutorejo Selatan"/>
    <s v="III/"/>
    <n v="5"/>
    <m/>
    <n v="30000"/>
    <n v="30000"/>
    <n v="30000"/>
    <n v="30000"/>
    <n v="30000"/>
    <n v="30000"/>
    <m/>
    <m/>
    <m/>
    <m/>
    <m/>
    <m/>
    <n v="180000"/>
  </r>
  <r>
    <n v="39"/>
    <s v="Barry Bastian ST"/>
    <n v="2"/>
    <x v="3"/>
    <s v="Sutorejo Selatan"/>
    <s v="IV/"/>
    <n v="21"/>
    <m/>
    <n v="30000"/>
    <n v="60000"/>
    <m/>
    <n v="60000"/>
    <m/>
    <n v="60000"/>
    <m/>
    <m/>
    <m/>
    <m/>
    <m/>
    <m/>
    <n v="210000"/>
  </r>
  <r>
    <n v="40"/>
    <s v="Ben ......Ibu"/>
    <n v="1"/>
    <x v="3"/>
    <s v="Sutorejo Selatan"/>
    <s v="VI/"/>
    <n v="19"/>
    <m/>
    <m/>
    <m/>
    <m/>
    <m/>
    <m/>
    <m/>
    <m/>
    <m/>
    <m/>
    <m/>
    <m/>
    <m/>
    <n v="0"/>
  </r>
  <r>
    <n v="41"/>
    <s v="Bobby"/>
    <m/>
    <x v="3"/>
    <m/>
    <m/>
    <m/>
    <m/>
    <n v="50000"/>
    <n v="50000"/>
    <n v="50000"/>
    <n v="50000"/>
    <n v="50000"/>
    <n v="50000"/>
    <n v="180000"/>
    <m/>
    <m/>
    <m/>
    <m/>
    <m/>
    <n v="480000"/>
  </r>
  <r>
    <n v="42"/>
    <s v="Durianto Oesman, Ibu"/>
    <n v="1"/>
    <x v="3"/>
    <s v="Sutorejo Selatan"/>
    <s v="V/"/>
    <n v="2"/>
    <m/>
    <m/>
    <m/>
    <n v="60000"/>
    <m/>
    <n v="60000"/>
    <m/>
    <m/>
    <m/>
    <m/>
    <m/>
    <m/>
    <m/>
    <n v="120000"/>
  </r>
  <r>
    <n v="43"/>
    <s v="Erwin Sudarma, Ir"/>
    <n v="2"/>
    <x v="3"/>
    <s v="Sutorejo Selatan"/>
    <s v="VI/"/>
    <n v="3"/>
    <m/>
    <n v="240000"/>
    <m/>
    <m/>
    <m/>
    <m/>
    <m/>
    <m/>
    <m/>
    <m/>
    <m/>
    <m/>
    <m/>
    <n v="240000"/>
  </r>
  <r>
    <n v="44"/>
    <s v="Fahrul Ubadilah"/>
    <n v="2"/>
    <x v="3"/>
    <s v="Sutorejo Selatan"/>
    <s v="IV/"/>
    <n v="21"/>
    <m/>
    <n v="120000"/>
    <m/>
    <n v="120000"/>
    <m/>
    <n v="120000"/>
    <m/>
    <n v="120000"/>
    <m/>
    <m/>
    <m/>
    <m/>
    <m/>
    <n v="480000"/>
  </r>
  <r>
    <n v="45"/>
    <s v="Harsono, Ibu"/>
    <n v="1"/>
    <x v="3"/>
    <s v="Sutorejo Selatan"/>
    <s v="III/"/>
    <n v="9"/>
    <m/>
    <m/>
    <m/>
    <m/>
    <m/>
    <m/>
    <m/>
    <m/>
    <m/>
    <m/>
    <m/>
    <m/>
    <m/>
    <n v="0"/>
  </r>
  <r>
    <n v="46"/>
    <s v="Heru Basuki"/>
    <n v="2"/>
    <x v="3"/>
    <s v="Sutorejo Selatan"/>
    <m/>
    <m/>
    <m/>
    <m/>
    <m/>
    <m/>
    <m/>
    <m/>
    <m/>
    <m/>
    <m/>
    <m/>
    <m/>
    <m/>
    <m/>
    <n v="0"/>
  </r>
  <r>
    <n v="47"/>
    <s v="Irianto"/>
    <n v="2"/>
    <x v="3"/>
    <s v="Sutorejo Selatan"/>
    <s v="III/"/>
    <n v="51"/>
    <m/>
    <n v="40000"/>
    <m/>
    <m/>
    <n v="40000"/>
    <n v="40000"/>
    <n v="40000"/>
    <n v="80000"/>
    <m/>
    <m/>
    <m/>
    <m/>
    <m/>
    <n v="240000"/>
  </r>
  <r>
    <n v="48"/>
    <s v="Maswar Patuh P,Ibu"/>
    <n v="2"/>
    <x v="3"/>
    <s v="Sutorejo Selatan"/>
    <s v="III/"/>
    <n v="15"/>
    <m/>
    <m/>
    <m/>
    <m/>
    <m/>
    <m/>
    <m/>
    <m/>
    <m/>
    <m/>
    <m/>
    <m/>
    <m/>
    <n v="0"/>
  </r>
  <r>
    <n v="49"/>
    <s v="Mulyati"/>
    <m/>
    <x v="3"/>
    <m/>
    <m/>
    <m/>
    <m/>
    <n v="120000"/>
    <m/>
    <m/>
    <m/>
    <m/>
    <m/>
    <m/>
    <m/>
    <m/>
    <m/>
    <m/>
    <m/>
    <n v="120000"/>
  </r>
  <r>
    <m/>
    <s v="Ny. Moer B"/>
    <m/>
    <x v="3"/>
    <m/>
    <m/>
    <m/>
    <m/>
    <m/>
    <n v="20000"/>
    <n v="10000"/>
    <n v="10000"/>
    <n v="10000"/>
    <n v="10000"/>
    <n v="10000"/>
    <m/>
    <m/>
    <m/>
    <m/>
    <m/>
    <n v="70000"/>
  </r>
  <r>
    <n v="50"/>
    <s v="Rusdi, Drs"/>
    <n v="2"/>
    <x v="3"/>
    <s v="Sutorejo Selatan"/>
    <s v="IV/"/>
    <n v="21"/>
    <m/>
    <n v="40000"/>
    <m/>
    <n v="40000"/>
    <m/>
    <n v="40000"/>
    <m/>
    <n v="40000"/>
    <m/>
    <m/>
    <m/>
    <m/>
    <m/>
    <n v="160000"/>
  </r>
  <r>
    <n v="51"/>
    <s v="Soleh A."/>
    <n v="2"/>
    <x v="3"/>
    <s v="Sutorejo Selatan"/>
    <s v="IV/"/>
    <n v="15"/>
    <m/>
    <m/>
    <m/>
    <m/>
    <m/>
    <m/>
    <m/>
    <m/>
    <m/>
    <m/>
    <m/>
    <m/>
    <m/>
    <n v="0"/>
  </r>
  <r>
    <n v="52"/>
    <s v="Sri Hartutik"/>
    <m/>
    <x v="3"/>
    <m/>
    <m/>
    <m/>
    <m/>
    <n v="5000"/>
    <n v="10000"/>
    <n v="10000"/>
    <n v="10000"/>
    <n v="10000"/>
    <n v="10000"/>
    <n v="10000"/>
    <m/>
    <m/>
    <m/>
    <m/>
    <m/>
    <n v="65000"/>
  </r>
  <r>
    <n v="53"/>
    <s v="Sugiman Efendi, Drs"/>
    <n v="2"/>
    <x v="3"/>
    <s v="Sutorejo Selatan"/>
    <s v="III/"/>
    <n v="3"/>
    <m/>
    <n v="15000"/>
    <n v="15000"/>
    <n v="15000"/>
    <n v="15000"/>
    <n v="15000"/>
    <n v="30000"/>
    <n v="15000"/>
    <m/>
    <m/>
    <m/>
    <m/>
    <m/>
    <n v="120000"/>
  </r>
  <r>
    <n v="54"/>
    <s v="Sukendro Dijahono/Sri Rahayu"/>
    <n v="2"/>
    <x v="3"/>
    <s v="Sutorejo Utara"/>
    <s v="X/"/>
    <n v="24"/>
    <m/>
    <n v="100000"/>
    <m/>
    <m/>
    <m/>
    <m/>
    <n v="100000"/>
    <m/>
    <m/>
    <m/>
    <m/>
    <m/>
    <m/>
    <n v="200000"/>
  </r>
  <r>
    <n v="55"/>
    <s v="Yasid Yudpadmono, Drs"/>
    <n v="2"/>
    <x v="3"/>
    <s v="Sutorejo Selatan"/>
    <s v="VI/"/>
    <n v="19"/>
    <m/>
    <m/>
    <m/>
    <m/>
    <m/>
    <m/>
    <m/>
    <m/>
    <m/>
    <m/>
    <m/>
    <m/>
    <m/>
    <n v="0"/>
  </r>
  <r>
    <n v="56"/>
    <s v="Syafik"/>
    <m/>
    <x v="3"/>
    <m/>
    <m/>
    <m/>
    <m/>
    <m/>
    <m/>
    <n v="100000"/>
    <m/>
    <m/>
    <m/>
    <m/>
    <m/>
    <m/>
    <m/>
    <m/>
    <m/>
    <n v="100000"/>
  </r>
  <r>
    <n v="57"/>
    <s v="Abdul Gofar"/>
    <n v="2"/>
    <x v="4"/>
    <s v="Sutorejo Selatan"/>
    <s v="II/"/>
    <n v="11"/>
    <m/>
    <n v="10000"/>
    <n v="10000"/>
    <n v="10000"/>
    <n v="10000"/>
    <n v="10000"/>
    <n v="10000"/>
    <n v="10000"/>
    <m/>
    <m/>
    <m/>
    <m/>
    <m/>
    <n v="70000"/>
  </r>
  <r>
    <n v="58"/>
    <s v="Adi Koesmen"/>
    <n v="1"/>
    <x v="4"/>
    <s v="Sutorejo Selatan"/>
    <s v="XI/"/>
    <n v="14"/>
    <m/>
    <m/>
    <m/>
    <m/>
    <m/>
    <m/>
    <m/>
    <m/>
    <m/>
    <m/>
    <m/>
    <m/>
    <m/>
    <n v="0"/>
  </r>
  <r>
    <n v="59"/>
    <s v="Agus bejo"/>
    <n v="2"/>
    <x v="4"/>
    <s v="Sutorejo Selatan"/>
    <s v="XI/"/>
    <n v="4"/>
    <m/>
    <n v="40000"/>
    <n v="40000"/>
    <n v="40000"/>
    <n v="40000"/>
    <n v="40000"/>
    <n v="40000"/>
    <n v="40000"/>
    <m/>
    <m/>
    <m/>
    <m/>
    <m/>
    <n v="280000"/>
  </r>
  <r>
    <n v="60"/>
    <s v="Agus Supaito, Ibu"/>
    <n v="1"/>
    <x v="4"/>
    <s v="Sutorejo Selatan"/>
    <s v="II/"/>
    <n v="1"/>
    <m/>
    <m/>
    <m/>
    <m/>
    <m/>
    <m/>
    <m/>
    <m/>
    <m/>
    <m/>
    <m/>
    <m/>
    <m/>
    <n v="0"/>
  </r>
  <r>
    <n v="61"/>
    <s v="Agus Widi Pratikto, Ir"/>
    <n v="2"/>
    <x v="4"/>
    <s v="Sutorejo Selatan"/>
    <s v="XI/"/>
    <n v="5"/>
    <m/>
    <n v="40000"/>
    <n v="40000"/>
    <n v="40000"/>
    <n v="40000"/>
    <n v="40000"/>
    <n v="40000"/>
    <n v="40000"/>
    <m/>
    <m/>
    <m/>
    <m/>
    <m/>
    <n v="280000"/>
  </r>
  <r>
    <n v="62"/>
    <s v="Andi R"/>
    <m/>
    <x v="4"/>
    <m/>
    <m/>
    <m/>
    <m/>
    <m/>
    <m/>
    <n v="200000"/>
    <m/>
    <m/>
    <n v="150000"/>
    <m/>
    <m/>
    <m/>
    <m/>
    <m/>
    <m/>
    <n v="350000"/>
  </r>
  <r>
    <m/>
    <s v="Anita D"/>
    <m/>
    <x v="4"/>
    <m/>
    <m/>
    <m/>
    <m/>
    <n v="20000"/>
    <n v="20000"/>
    <n v="20000"/>
    <n v="20000"/>
    <n v="20000"/>
    <n v="20000"/>
    <n v="20000"/>
    <m/>
    <m/>
    <m/>
    <m/>
    <m/>
    <n v="140000"/>
  </r>
  <r>
    <n v="63"/>
    <s v="Bayu"/>
    <n v="2"/>
    <x v="4"/>
    <s v="Sutorejo Selatan"/>
    <s v="II/"/>
    <n v="16"/>
    <m/>
    <m/>
    <n v="150000"/>
    <n v="50000"/>
    <n v="50000"/>
    <m/>
    <n v="50000"/>
    <m/>
    <m/>
    <m/>
    <m/>
    <m/>
    <m/>
    <n v="300000"/>
  </r>
  <r>
    <n v="64"/>
    <s v="Budi Harjanto, dr (DHM)"/>
    <n v="2"/>
    <x v="4"/>
    <s v="Sutorejo Selatan"/>
    <s v="XII/"/>
    <n v="18"/>
    <m/>
    <m/>
    <m/>
    <m/>
    <m/>
    <m/>
    <m/>
    <m/>
    <m/>
    <m/>
    <m/>
    <m/>
    <m/>
    <n v="0"/>
  </r>
  <r>
    <n v="65"/>
    <s v="Budi Tri Aseanto"/>
    <n v="2"/>
    <x v="4"/>
    <s v="Sutorejo Selatan"/>
    <s v="VII/"/>
    <n v="27"/>
    <m/>
    <m/>
    <m/>
    <m/>
    <m/>
    <m/>
    <m/>
    <m/>
    <m/>
    <m/>
    <m/>
    <m/>
    <m/>
    <n v="0"/>
  </r>
  <r>
    <n v="66"/>
    <s v="Djoko Nugroho, Drs"/>
    <n v="2"/>
    <x v="4"/>
    <s v="Sutorejo Selatan"/>
    <s v="II/"/>
    <n v="28"/>
    <m/>
    <m/>
    <m/>
    <m/>
    <m/>
    <m/>
    <m/>
    <m/>
    <m/>
    <m/>
    <m/>
    <m/>
    <m/>
    <n v="0"/>
  </r>
  <r>
    <m/>
    <s v="Deffa P"/>
    <m/>
    <x v="4"/>
    <m/>
    <m/>
    <m/>
    <m/>
    <n v="10000"/>
    <n v="10000"/>
    <n v="10000"/>
    <n v="30000"/>
    <n v="10000"/>
    <m/>
    <n v="20000"/>
    <m/>
    <m/>
    <m/>
    <m/>
    <m/>
    <n v="90000"/>
  </r>
  <r>
    <m/>
    <s v="M. Dwiyal"/>
    <m/>
    <x v="4"/>
    <m/>
    <m/>
    <m/>
    <m/>
    <n v="30000"/>
    <n v="30000"/>
    <n v="30000"/>
    <n v="30000"/>
    <n v="30000"/>
    <n v="30000"/>
    <n v="30000"/>
    <m/>
    <m/>
    <m/>
    <m/>
    <m/>
    <n v="210000"/>
  </r>
  <r>
    <n v="67"/>
    <s v="Faiz"/>
    <m/>
    <x v="4"/>
    <m/>
    <m/>
    <m/>
    <m/>
    <n v="120000"/>
    <m/>
    <m/>
    <m/>
    <m/>
    <m/>
    <m/>
    <m/>
    <m/>
    <m/>
    <m/>
    <m/>
    <n v="120000"/>
  </r>
  <r>
    <n v="68"/>
    <s v="Harjono Hasan"/>
    <n v="2"/>
    <x v="4"/>
    <s v="Sutorejo Selatan"/>
    <s v="XI/"/>
    <n v="3"/>
    <m/>
    <n v="40000"/>
    <n v="40000"/>
    <n v="40000"/>
    <n v="40000"/>
    <n v="40000"/>
    <n v="40000"/>
    <n v="40000"/>
    <m/>
    <m/>
    <m/>
    <m/>
    <m/>
    <n v="280000"/>
  </r>
  <r>
    <n v="69"/>
    <s v="Hartono, Ibu"/>
    <n v="1"/>
    <x v="4"/>
    <s v="Sutorejo Selatan"/>
    <s v="XI/"/>
    <n v="6"/>
    <m/>
    <m/>
    <m/>
    <m/>
    <m/>
    <m/>
    <m/>
    <m/>
    <m/>
    <m/>
    <m/>
    <m/>
    <m/>
    <n v="0"/>
  </r>
  <r>
    <n v="70"/>
    <s v="Hery Mintarso"/>
    <n v="2"/>
    <x v="4"/>
    <s v="Sutorejo Selatan"/>
    <s v="VII/"/>
    <n v="37"/>
    <m/>
    <n v="60000"/>
    <m/>
    <m/>
    <m/>
    <m/>
    <m/>
    <n v="60000"/>
    <m/>
    <m/>
    <m/>
    <m/>
    <m/>
    <n v="120000"/>
  </r>
  <r>
    <n v="71"/>
    <s v="IGN. Made Bukian, dr"/>
    <n v="2"/>
    <x v="4"/>
    <s v="Sutorejo Selatan"/>
    <s v="VII/"/>
    <n v="2"/>
    <m/>
    <m/>
    <m/>
    <m/>
    <m/>
    <m/>
    <m/>
    <m/>
    <m/>
    <m/>
    <m/>
    <m/>
    <m/>
    <n v="0"/>
  </r>
  <r>
    <n v="72"/>
    <s v="Koeswandi, Dr,Ir"/>
    <n v="2"/>
    <x v="4"/>
    <s v="Sutorejo Selatan"/>
    <s v="II/"/>
    <n v="19"/>
    <m/>
    <n v="70000"/>
    <n v="70000"/>
    <n v="70000"/>
    <n v="70000"/>
    <n v="70000"/>
    <n v="70000"/>
    <n v="70000"/>
    <m/>
    <m/>
    <m/>
    <m/>
    <m/>
    <n v="490000"/>
  </r>
  <r>
    <n v="73"/>
    <s v="Mardianis, Ibu"/>
    <n v="1"/>
    <x v="4"/>
    <s v="Sutorejo Selatan"/>
    <s v="II/"/>
    <n v="34"/>
    <m/>
    <n v="10000"/>
    <n v="10000"/>
    <n v="10000"/>
    <n v="10000"/>
    <n v="10000"/>
    <n v="10000"/>
    <n v="10000"/>
    <m/>
    <m/>
    <m/>
    <m/>
    <m/>
    <n v="70000"/>
  </r>
  <r>
    <m/>
    <s v="Made B"/>
    <m/>
    <x v="4"/>
    <m/>
    <m/>
    <m/>
    <m/>
    <n v="150000"/>
    <m/>
    <m/>
    <m/>
    <m/>
    <m/>
    <m/>
    <m/>
    <m/>
    <m/>
    <m/>
    <m/>
    <n v="150000"/>
  </r>
  <r>
    <n v="74"/>
    <s v="Maswar P. Priadi, Ir"/>
    <n v="1"/>
    <x v="4"/>
    <s v="Sutorejo Selatan"/>
    <s v="XI/"/>
    <n v="10"/>
    <m/>
    <n v="30000"/>
    <n v="30000"/>
    <n v="30000"/>
    <n v="30000"/>
    <n v="30000"/>
    <m/>
    <n v="60000"/>
    <m/>
    <m/>
    <m/>
    <m/>
    <m/>
    <n v="210000"/>
  </r>
  <r>
    <n v="75"/>
    <s v="Muhiyin"/>
    <n v="2"/>
    <x v="4"/>
    <s v="Sutorejo Selatan"/>
    <s v="II/"/>
    <n v="12"/>
    <m/>
    <n v="120000"/>
    <m/>
    <m/>
    <m/>
    <m/>
    <m/>
    <m/>
    <m/>
    <m/>
    <m/>
    <m/>
    <m/>
    <n v="120000"/>
  </r>
  <r>
    <n v="76"/>
    <s v="Nessa PW "/>
    <n v="2"/>
    <x v="4"/>
    <s v="Sutorejo Selatan"/>
    <s v="XI/"/>
    <n v="10"/>
    <m/>
    <n v="30000"/>
    <n v="30000"/>
    <n v="30000"/>
    <n v="30000"/>
    <n v="30000"/>
    <m/>
    <n v="60000"/>
    <m/>
    <m/>
    <m/>
    <m/>
    <m/>
    <n v="210000"/>
  </r>
  <r>
    <n v="77"/>
    <s v="Nawangsih"/>
    <m/>
    <x v="4"/>
    <m/>
    <m/>
    <m/>
    <m/>
    <n v="30000"/>
    <n v="30000"/>
    <n v="30000"/>
    <n v="30000"/>
    <n v="30000"/>
    <n v="30000"/>
    <n v="30000"/>
    <m/>
    <m/>
    <m/>
    <m/>
    <m/>
    <n v="210000"/>
  </r>
  <r>
    <n v="78"/>
    <s v="Poniman (RT)"/>
    <n v="2"/>
    <x v="4"/>
    <s v="Sutorejo Selatan"/>
    <s v="VII/"/>
    <n v="29"/>
    <m/>
    <n v="20000"/>
    <n v="20000"/>
    <n v="20000"/>
    <n v="20000"/>
    <n v="20000"/>
    <n v="20000"/>
    <n v="20000"/>
    <m/>
    <m/>
    <m/>
    <m/>
    <m/>
    <n v="140000"/>
  </r>
  <r>
    <n v="79"/>
    <s v="Saminto, ny"/>
    <n v="1"/>
    <x v="4"/>
    <s v="Sutorejo Selatan"/>
    <s v="VII/"/>
    <n v="11"/>
    <m/>
    <n v="10000"/>
    <n v="10000"/>
    <n v="10000"/>
    <n v="10000"/>
    <n v="10000"/>
    <n v="10000"/>
    <n v="10000"/>
    <m/>
    <m/>
    <m/>
    <m/>
    <m/>
    <n v="70000"/>
  </r>
  <r>
    <n v="80"/>
    <s v="Samsul Anwar, dr"/>
    <n v="2"/>
    <x v="4"/>
    <s v="Kenjeran"/>
    <m/>
    <m/>
    <m/>
    <m/>
    <m/>
    <m/>
    <m/>
    <m/>
    <m/>
    <m/>
    <m/>
    <m/>
    <m/>
    <m/>
    <m/>
    <n v="0"/>
  </r>
  <r>
    <n v="81"/>
    <s v="Sasi Agustin Abduka, Ibu"/>
    <n v="1"/>
    <x v="4"/>
    <s v="Sutorejo Selatan"/>
    <s v="VII/"/>
    <n v="22"/>
    <m/>
    <m/>
    <m/>
    <m/>
    <m/>
    <m/>
    <m/>
    <m/>
    <m/>
    <m/>
    <m/>
    <m/>
    <m/>
    <n v="0"/>
  </r>
  <r>
    <n v="82"/>
    <s v="Sri Mulyani Asmuni, Ibu"/>
    <n v="1"/>
    <x v="4"/>
    <s v="Sutorejo Selatan"/>
    <s v="XII/"/>
    <n v="2"/>
    <m/>
    <n v="10000"/>
    <n v="10000"/>
    <n v="10000"/>
    <n v="10000"/>
    <n v="10000"/>
    <n v="10000"/>
    <n v="10000"/>
    <m/>
    <m/>
    <m/>
    <m/>
    <m/>
    <n v="70000"/>
  </r>
  <r>
    <n v="83"/>
    <s v="Sriono Budisantosa"/>
    <n v="2"/>
    <x v="4"/>
    <s v="Sutorejo Selatan"/>
    <s v="II/"/>
    <n v="36"/>
    <m/>
    <n v="40000"/>
    <n v="40000"/>
    <n v="40000"/>
    <n v="40000"/>
    <n v="40000"/>
    <n v="40000"/>
    <n v="40000"/>
    <m/>
    <m/>
    <m/>
    <m/>
    <m/>
    <n v="280000"/>
  </r>
  <r>
    <n v="84"/>
    <s v="Sulasmono"/>
    <n v="2"/>
    <x v="4"/>
    <s v="Sutorejo Selatan"/>
    <s v="XI/"/>
    <n v="16"/>
    <m/>
    <m/>
    <m/>
    <m/>
    <m/>
    <m/>
    <m/>
    <m/>
    <m/>
    <m/>
    <m/>
    <m/>
    <m/>
    <n v="0"/>
  </r>
  <r>
    <n v="85"/>
    <s v="Sumiati, ny"/>
    <n v="1"/>
    <x v="4"/>
    <s v="Sutorejo Selatan"/>
    <s v="VII/"/>
    <n v="10"/>
    <m/>
    <n v="10000"/>
    <n v="10000"/>
    <n v="10000"/>
    <n v="10000"/>
    <n v="10000"/>
    <n v="10000"/>
    <m/>
    <m/>
    <m/>
    <m/>
    <m/>
    <m/>
    <n v="60000"/>
  </r>
  <r>
    <n v="86"/>
    <s v="Sutejo Gustoro, Drs"/>
    <n v="2"/>
    <x v="4"/>
    <s v="Sutorejo Selatan"/>
    <s v="II/"/>
    <n v="37"/>
    <m/>
    <n v="40000"/>
    <n v="40000"/>
    <n v="40000"/>
    <n v="40000"/>
    <n v="40000"/>
    <n v="40000"/>
    <n v="40000"/>
    <m/>
    <m/>
    <m/>
    <m/>
    <m/>
    <n v="280000"/>
  </r>
  <r>
    <n v="87"/>
    <s v="Udi Subekti, Ir. MSc"/>
    <n v="2"/>
    <x v="4"/>
    <s v="Sutorejo Selatan"/>
    <s v="-"/>
    <n v="9"/>
    <m/>
    <m/>
    <m/>
    <n v="60000"/>
    <m/>
    <n v="40000"/>
    <m/>
    <n v="40000"/>
    <m/>
    <m/>
    <m/>
    <m/>
    <m/>
    <n v="140000"/>
  </r>
  <r>
    <n v="88"/>
    <s v="Uuk, dr"/>
    <n v="2"/>
    <x v="4"/>
    <s v="Sutorejo Selatan"/>
    <s v="VII/"/>
    <n v="11"/>
    <m/>
    <n v="30000"/>
    <n v="30000"/>
    <n v="30000"/>
    <n v="30000"/>
    <n v="30000"/>
    <n v="30000"/>
    <n v="30000"/>
    <m/>
    <m/>
    <m/>
    <m/>
    <m/>
    <n v="210000"/>
  </r>
  <r>
    <n v="89"/>
    <s v="Wahyu/Endang"/>
    <n v="2"/>
    <x v="4"/>
    <s v="Sutorejo Selatan"/>
    <s v="XII/"/>
    <n v="2"/>
    <m/>
    <n v="40000"/>
    <n v="40000"/>
    <n v="40000"/>
    <n v="40000"/>
    <n v="40000"/>
    <n v="40000"/>
    <n v="40000"/>
    <m/>
    <m/>
    <m/>
    <m/>
    <m/>
    <n v="280000"/>
  </r>
  <r>
    <m/>
    <s v="Wisnu W"/>
    <m/>
    <x v="4"/>
    <m/>
    <m/>
    <m/>
    <m/>
    <m/>
    <n v="180000"/>
    <m/>
    <m/>
    <m/>
    <m/>
    <n v="180000"/>
    <m/>
    <m/>
    <m/>
    <m/>
    <m/>
    <n v="360000"/>
  </r>
  <r>
    <n v="90"/>
    <s v="Yusman Adi, Ibu"/>
    <n v="1"/>
    <x v="4"/>
    <s v="Sutorejo Selatan"/>
    <s v="VII/"/>
    <n v="6"/>
    <m/>
    <m/>
    <n v="90000"/>
    <n v="30000"/>
    <n v="30000"/>
    <m/>
    <n v="30000"/>
    <m/>
    <m/>
    <m/>
    <m/>
    <m/>
    <m/>
    <n v="180000"/>
  </r>
  <r>
    <n v="91"/>
    <s v="Zainuri Iskak , Ibu"/>
    <n v="2"/>
    <x v="4"/>
    <s v="Sutorejo Selatan"/>
    <s v="XII/"/>
    <n v="18"/>
    <m/>
    <m/>
    <m/>
    <m/>
    <m/>
    <m/>
    <m/>
    <m/>
    <m/>
    <m/>
    <m/>
    <m/>
    <m/>
    <n v="0"/>
  </r>
  <r>
    <n v="92"/>
    <s v="Arif Heri Abiyoso"/>
    <n v="2"/>
    <x v="5"/>
    <s v="Sutorejo Selatan"/>
    <s v="X/"/>
    <n v="24"/>
    <m/>
    <m/>
    <m/>
    <m/>
    <m/>
    <m/>
    <m/>
    <m/>
    <m/>
    <m/>
    <m/>
    <m/>
    <m/>
    <n v="0"/>
  </r>
  <r>
    <n v="93"/>
    <s v="Bagus Jaya S."/>
    <n v="2"/>
    <x v="5"/>
    <s v="Sutorejo Selatan"/>
    <s v="IX/"/>
    <n v="25"/>
    <m/>
    <n v="80000"/>
    <m/>
    <m/>
    <m/>
    <n v="80000"/>
    <m/>
    <m/>
    <m/>
    <m/>
    <m/>
    <m/>
    <m/>
    <n v="160000"/>
  </r>
  <r>
    <n v="94"/>
    <s v="Dandung"/>
    <n v="2"/>
    <x v="5"/>
    <s v="Sutorejo Selatan"/>
    <s v="X/"/>
    <n v="18"/>
    <m/>
    <n v="80000"/>
    <m/>
    <m/>
    <m/>
    <n v="100000"/>
    <m/>
    <m/>
    <m/>
    <m/>
    <m/>
    <m/>
    <m/>
    <n v="180000"/>
  </r>
  <r>
    <n v="95"/>
    <s v="Darsono"/>
    <n v="2"/>
    <x v="5"/>
    <s v="Sutorejo Selatan"/>
    <s v="IX/"/>
    <n v="1"/>
    <m/>
    <n v="120000"/>
    <m/>
    <n v="240000"/>
    <m/>
    <m/>
    <m/>
    <n v="60000"/>
    <m/>
    <m/>
    <m/>
    <m/>
    <m/>
    <n v="420000"/>
  </r>
  <r>
    <n v="96"/>
    <s v="Dewa"/>
    <n v="2"/>
    <x v="5"/>
    <s v="Sutorejo Selatan"/>
    <s v="IX/"/>
    <n v="3"/>
    <m/>
    <m/>
    <m/>
    <m/>
    <m/>
    <m/>
    <m/>
    <m/>
    <m/>
    <m/>
    <m/>
    <m/>
    <m/>
    <n v="0"/>
  </r>
  <r>
    <n v="97"/>
    <s v="Dwi T"/>
    <m/>
    <x v="5"/>
    <m/>
    <m/>
    <m/>
    <m/>
    <n v="40000"/>
    <n v="80000"/>
    <m/>
    <n v="40000"/>
    <n v="40000"/>
    <n v="40000"/>
    <n v="40000"/>
    <m/>
    <m/>
    <m/>
    <m/>
    <m/>
    <n v="280000"/>
  </r>
  <r>
    <n v="98"/>
    <s v="Fatchur Rozi"/>
    <n v="2"/>
    <x v="5"/>
    <s v="Sutorejo Selatan"/>
    <s v="X/"/>
    <n v="5"/>
    <m/>
    <n v="90000"/>
    <n v="90000"/>
    <n v="90000"/>
    <n v="90000"/>
    <n v="90000"/>
    <n v="90000"/>
    <n v="90000"/>
    <m/>
    <m/>
    <m/>
    <m/>
    <m/>
    <n v="630000"/>
  </r>
  <r>
    <n v="99"/>
    <s v="Fatchurahman"/>
    <m/>
    <x v="5"/>
    <m/>
    <m/>
    <m/>
    <m/>
    <m/>
    <m/>
    <m/>
    <m/>
    <m/>
    <m/>
    <m/>
    <m/>
    <m/>
    <m/>
    <m/>
    <m/>
    <n v="0"/>
  </r>
  <r>
    <n v="100"/>
    <s v="Hamim, dr"/>
    <n v="2"/>
    <x v="5"/>
    <s v="Sutorejo Selatan"/>
    <s v="VIII/"/>
    <n v="27"/>
    <m/>
    <m/>
    <m/>
    <n v="840000"/>
    <n v="70000"/>
    <n v="280000"/>
    <m/>
    <m/>
    <m/>
    <m/>
    <m/>
    <m/>
    <m/>
    <n v="1190000"/>
  </r>
  <r>
    <n v="101"/>
    <s v="Heri A"/>
    <m/>
    <x v="5"/>
    <m/>
    <m/>
    <m/>
    <m/>
    <n v="30000"/>
    <n v="30000"/>
    <n v="30000"/>
    <n v="30000"/>
    <n v="30000"/>
    <n v="30000"/>
    <n v="30000"/>
    <m/>
    <m/>
    <m/>
    <m/>
    <m/>
    <n v="210000"/>
  </r>
  <r>
    <n v="102"/>
    <s v="Heru Budi Susilo"/>
    <n v="2"/>
    <x v="5"/>
    <s v="Sutorejo Selatan"/>
    <s v="X/"/>
    <n v="1"/>
    <m/>
    <n v="50000"/>
    <m/>
    <m/>
    <m/>
    <m/>
    <m/>
    <n v="70000"/>
    <m/>
    <m/>
    <m/>
    <m/>
    <m/>
    <n v="120000"/>
  </r>
  <r>
    <n v="103"/>
    <s v="Iwan Susanto, dr, Ibu"/>
    <n v="1"/>
    <x v="5"/>
    <s v="Sutorejo Utara"/>
    <s v="X/"/>
    <n v="18"/>
    <m/>
    <m/>
    <m/>
    <m/>
    <m/>
    <m/>
    <m/>
    <m/>
    <m/>
    <m/>
    <m/>
    <m/>
    <m/>
    <n v="0"/>
  </r>
  <r>
    <n v="104"/>
    <s v="Jati Purwaningsih"/>
    <n v="2"/>
    <x v="5"/>
    <s v="Sutorejo Selatan"/>
    <s v="X/"/>
    <n v="17"/>
    <m/>
    <m/>
    <m/>
    <m/>
    <m/>
    <m/>
    <n v="150000"/>
    <m/>
    <m/>
    <m/>
    <m/>
    <m/>
    <m/>
    <n v="150000"/>
  </r>
  <r>
    <n v="105"/>
    <s v="Joko Wibowo"/>
    <n v="2"/>
    <x v="5"/>
    <s v="Sutorejo Selatan"/>
    <s v="X/"/>
    <n v="14"/>
    <m/>
    <n v="120000"/>
    <m/>
    <m/>
    <m/>
    <m/>
    <m/>
    <m/>
    <m/>
    <m/>
    <m/>
    <m/>
    <m/>
    <n v="120000"/>
  </r>
  <r>
    <n v="106"/>
    <s v="July Setiowati"/>
    <n v="1"/>
    <x v="5"/>
    <s v="Sutorejo Selatan"/>
    <s v="X/"/>
    <n v="4"/>
    <m/>
    <n v="10000"/>
    <n v="10000"/>
    <n v="10000"/>
    <n v="10000"/>
    <n v="10000"/>
    <n v="10000"/>
    <m/>
    <m/>
    <m/>
    <m/>
    <m/>
    <m/>
    <n v="60000"/>
  </r>
  <r>
    <n v="107"/>
    <s v="Kurniadi, dr"/>
    <n v="2"/>
    <x v="5"/>
    <s v="Sutorejo Selatan"/>
    <s v="X/"/>
    <n v="11"/>
    <m/>
    <m/>
    <m/>
    <m/>
    <m/>
    <m/>
    <m/>
    <m/>
    <m/>
    <m/>
    <m/>
    <m/>
    <m/>
    <n v="0"/>
  </r>
  <r>
    <n v="108"/>
    <s v="M. Saleh"/>
    <n v="2"/>
    <x v="5"/>
    <s v="Sutorejo Selatan"/>
    <s v="IX/"/>
    <n v="9"/>
    <m/>
    <n v="240000"/>
    <m/>
    <m/>
    <m/>
    <m/>
    <m/>
    <m/>
    <m/>
    <m/>
    <m/>
    <m/>
    <m/>
    <n v="240000"/>
  </r>
  <r>
    <n v="109"/>
    <s v="M. Zainal Arifin (RT/Sinoman)"/>
    <n v="3"/>
    <x v="5"/>
    <s v="Sutorejo Selatan"/>
    <s v="VIII/"/>
    <n v="7"/>
    <m/>
    <m/>
    <m/>
    <m/>
    <m/>
    <m/>
    <m/>
    <m/>
    <m/>
    <m/>
    <m/>
    <m/>
    <m/>
    <n v="0"/>
  </r>
  <r>
    <n v="110"/>
    <s v="Mochtar, drg, Ibu"/>
    <n v="1"/>
    <x v="5"/>
    <s v="Sutorejo Selatan"/>
    <s v="X/"/>
    <n v="2"/>
    <m/>
    <m/>
    <m/>
    <m/>
    <m/>
    <m/>
    <m/>
    <m/>
    <m/>
    <m/>
    <m/>
    <m/>
    <m/>
    <n v="0"/>
  </r>
  <r>
    <n v="111"/>
    <s v="Musfaridah"/>
    <m/>
    <x v="5"/>
    <m/>
    <m/>
    <m/>
    <m/>
    <n v="40000"/>
    <n v="20000"/>
    <n v="20000"/>
    <n v="20000"/>
    <n v="20000"/>
    <n v="20000"/>
    <n v="20000"/>
    <m/>
    <m/>
    <m/>
    <m/>
    <m/>
    <n v="160000"/>
  </r>
  <r>
    <n v="112"/>
    <s v="Pratomo, Ibu"/>
    <n v="1"/>
    <x v="5"/>
    <s v="Sutorejo Selatan"/>
    <s v="X/"/>
    <n v="3"/>
    <m/>
    <m/>
    <m/>
    <m/>
    <m/>
    <m/>
    <m/>
    <m/>
    <m/>
    <m/>
    <m/>
    <m/>
    <m/>
    <n v="0"/>
  </r>
  <r>
    <n v="113"/>
    <s v="Purdo Utomo, Ibu"/>
    <n v="1"/>
    <x v="5"/>
    <s v="Sutorejo Selatan"/>
    <s v="X/"/>
    <n v="12"/>
    <m/>
    <m/>
    <m/>
    <m/>
    <m/>
    <m/>
    <m/>
    <m/>
    <m/>
    <m/>
    <m/>
    <m/>
    <m/>
    <n v="0"/>
  </r>
  <r>
    <n v="114"/>
    <s v="Saiful Anwar"/>
    <n v="2"/>
    <x v="5"/>
    <s v="Sutorejo Selatan"/>
    <s v="X/"/>
    <n v="20"/>
    <m/>
    <n v="20000"/>
    <n v="20000"/>
    <n v="20000"/>
    <n v="20000"/>
    <n v="20000"/>
    <n v="20000"/>
    <n v="20000"/>
    <m/>
    <m/>
    <m/>
    <m/>
    <m/>
    <n v="140000"/>
  </r>
  <r>
    <n v="115"/>
    <s v="Suksmi"/>
    <m/>
    <x v="5"/>
    <m/>
    <m/>
    <m/>
    <m/>
    <n v="30000"/>
    <n v="30000"/>
    <n v="30000"/>
    <n v="30000"/>
    <n v="30000"/>
    <n v="30000"/>
    <n v="30000"/>
    <m/>
    <m/>
    <m/>
    <m/>
    <m/>
    <n v="210000"/>
  </r>
  <r>
    <n v="116"/>
    <s v="Suwarno"/>
    <n v="1"/>
    <x v="5"/>
    <s v="Sutorejo Selatan"/>
    <s v="X/"/>
    <n v="26"/>
    <m/>
    <n v="10000"/>
    <n v="10000"/>
    <n v="10000"/>
    <n v="10000"/>
    <n v="10000"/>
    <n v="10000"/>
    <n v="10000"/>
    <m/>
    <m/>
    <m/>
    <m/>
    <m/>
    <n v="70000"/>
  </r>
  <r>
    <n v="117"/>
    <s v="Suyahno, Ibu"/>
    <n v="1"/>
    <x v="5"/>
    <s v="Sutorejo Selatan"/>
    <s v="VIII/"/>
    <n v="40"/>
    <m/>
    <n v="20000"/>
    <n v="20000"/>
    <n v="30000"/>
    <n v="30000"/>
    <n v="30000"/>
    <n v="30000"/>
    <m/>
    <m/>
    <m/>
    <m/>
    <m/>
    <m/>
    <n v="160000"/>
  </r>
  <r>
    <n v="118"/>
    <s v="Syamsul H"/>
    <m/>
    <x v="5"/>
    <m/>
    <m/>
    <m/>
    <m/>
    <n v="50000"/>
    <n v="50000"/>
    <n v="50000"/>
    <n v="50000"/>
    <n v="50000"/>
    <n v="50000"/>
    <n v="50000"/>
    <m/>
    <m/>
    <m/>
    <m/>
    <m/>
    <n v="350000"/>
  </r>
  <r>
    <n v="119"/>
    <s v="Taufiqurahman"/>
    <m/>
    <x v="5"/>
    <m/>
    <m/>
    <m/>
    <m/>
    <n v="70000"/>
    <n v="70000"/>
    <n v="70000"/>
    <n v="70000"/>
    <n v="70000"/>
    <n v="70000"/>
    <n v="70000"/>
    <m/>
    <m/>
    <m/>
    <m/>
    <m/>
    <n v="490000"/>
  </r>
  <r>
    <n v="120"/>
    <s v="Tri Wilujeng"/>
    <m/>
    <x v="5"/>
    <m/>
    <m/>
    <m/>
    <m/>
    <n v="20000"/>
    <n v="20000"/>
    <n v="20000"/>
    <n v="20000"/>
    <n v="20000"/>
    <n v="20000"/>
    <n v="20000"/>
    <m/>
    <m/>
    <m/>
    <m/>
    <m/>
    <n v="140000"/>
  </r>
  <r>
    <n v="121"/>
    <s v="Widodo Lukito"/>
    <n v="2"/>
    <x v="5"/>
    <s v="Sutorejo Selatan"/>
    <s v="VIII/"/>
    <n v="5"/>
    <m/>
    <m/>
    <m/>
    <m/>
    <m/>
    <m/>
    <m/>
    <m/>
    <m/>
    <m/>
    <m/>
    <m/>
    <m/>
    <n v="0"/>
  </r>
  <r>
    <n v="122"/>
    <s v="Musfaridah"/>
    <m/>
    <x v="5"/>
    <m/>
    <m/>
    <m/>
    <m/>
    <m/>
    <m/>
    <m/>
    <m/>
    <m/>
    <m/>
    <m/>
    <m/>
    <m/>
    <m/>
    <m/>
    <m/>
    <n v="0"/>
  </r>
  <r>
    <n v="123"/>
    <s v="Yanwari"/>
    <n v="2"/>
    <x v="5"/>
    <s v="Sutorejo Selatan"/>
    <s v="VIII/"/>
    <n v="36"/>
    <m/>
    <n v="40000"/>
    <m/>
    <n v="40000"/>
    <m/>
    <n v="40000"/>
    <m/>
    <n v="40000"/>
    <m/>
    <m/>
    <m/>
    <m/>
    <m/>
    <n v="160000"/>
  </r>
  <r>
    <n v="124"/>
    <s v="Hery Suyono, Drs"/>
    <n v="2"/>
    <x v="6"/>
    <s v="Sutorejo Timur"/>
    <s v="XI/"/>
    <n v="18"/>
    <m/>
    <n v="30000"/>
    <n v="30000"/>
    <n v="30000"/>
    <n v="30000"/>
    <n v="30000"/>
    <n v="30000"/>
    <n v="30000"/>
    <m/>
    <m/>
    <m/>
    <m/>
    <m/>
    <n v="210000"/>
  </r>
  <r>
    <n v="125"/>
    <s v="Imam Hardjito (RT)"/>
    <n v="1"/>
    <x v="6"/>
    <s v="TamanSutorejo Timur"/>
    <s v="-"/>
    <n v="24"/>
    <m/>
    <n v="15000"/>
    <n v="15000"/>
    <n v="30000"/>
    <m/>
    <n v="30000"/>
    <m/>
    <n v="30000"/>
    <m/>
    <m/>
    <m/>
    <m/>
    <m/>
    <n v="120000"/>
  </r>
  <r>
    <n v="126"/>
    <s v="Imam Suhri, Drs"/>
    <n v="2"/>
    <x v="6"/>
    <s v="Sutorejo Timur"/>
    <s v="XI/"/>
    <n v="12"/>
    <m/>
    <n v="40000"/>
    <n v="40000"/>
    <n v="40000"/>
    <n v="40000"/>
    <n v="40000"/>
    <n v="40000"/>
    <n v="40000"/>
    <m/>
    <m/>
    <m/>
    <m/>
    <m/>
    <n v="280000"/>
  </r>
  <r>
    <n v="127"/>
    <s v="Lilik Sutikno, ny"/>
    <n v="1"/>
    <x v="6"/>
    <s v="Sutorejo Timur"/>
    <s v="XI/"/>
    <n v="20"/>
    <m/>
    <n v="55000"/>
    <n v="55000"/>
    <n v="55000"/>
    <n v="55000"/>
    <n v="55000"/>
    <n v="55000"/>
    <n v="55000"/>
    <m/>
    <m/>
    <m/>
    <m/>
    <m/>
    <n v="385000"/>
  </r>
  <r>
    <n v="128"/>
    <s v="Madramis, SH"/>
    <n v="2"/>
    <x v="6"/>
    <s v="Taman Sutorejo Timur"/>
    <s v="-"/>
    <n v="58"/>
    <m/>
    <n v="60000"/>
    <m/>
    <m/>
    <m/>
    <n v="60000"/>
    <m/>
    <m/>
    <m/>
    <m/>
    <m/>
    <m/>
    <m/>
    <n v="120000"/>
  </r>
  <r>
    <n v="129"/>
    <s v="Maryono"/>
    <n v="2"/>
    <x v="6"/>
    <s v="Taman Sutorejo Timur"/>
    <s v="-"/>
    <n v="21"/>
    <m/>
    <n v="40000"/>
    <m/>
    <n v="40000"/>
    <m/>
    <n v="40000"/>
    <m/>
    <n v="40000"/>
    <m/>
    <m/>
    <m/>
    <m/>
    <m/>
    <n v="160000"/>
  </r>
  <r>
    <n v="130"/>
    <s v="Muntardjo, Ibu"/>
    <n v="1"/>
    <x v="6"/>
    <s v="Taman Sutorejo Timur"/>
    <s v="-"/>
    <n v="64"/>
    <m/>
    <n v="50000"/>
    <n v="50000"/>
    <n v="50000"/>
    <n v="50000"/>
    <n v="50000"/>
    <n v="50000"/>
    <n v="50000"/>
    <m/>
    <m/>
    <m/>
    <m/>
    <m/>
    <n v="350000"/>
  </r>
  <r>
    <n v="131"/>
    <s v="Nurul Abidah Purnomo, Ibu"/>
    <n v="1"/>
    <x v="6"/>
    <s v="Taman Sutorejo Timur"/>
    <s v="-"/>
    <n v="29"/>
    <m/>
    <n v="120000"/>
    <m/>
    <m/>
    <m/>
    <m/>
    <m/>
    <m/>
    <m/>
    <m/>
    <m/>
    <m/>
    <m/>
    <n v="120000"/>
  </r>
  <r>
    <n v="132"/>
    <s v="Prayogo Widodo, Drs"/>
    <n v="1"/>
    <x v="6"/>
    <s v="Sutorejo Timur"/>
    <s v="XI/"/>
    <n v="7"/>
    <m/>
    <n v="10000"/>
    <m/>
    <m/>
    <n v="50000"/>
    <m/>
    <m/>
    <n v="10000"/>
    <m/>
    <m/>
    <m/>
    <m/>
    <m/>
    <n v="70000"/>
  </r>
  <r>
    <n v="133"/>
    <s v="Sentosa D Suwondo"/>
    <n v="2"/>
    <x v="6"/>
    <s v="Taman Sutorejo Timur"/>
    <m/>
    <n v="40"/>
    <m/>
    <m/>
    <m/>
    <m/>
    <m/>
    <m/>
    <m/>
    <m/>
    <m/>
    <m/>
    <m/>
    <m/>
    <m/>
    <n v="0"/>
  </r>
  <r>
    <n v="134"/>
    <s v="Suharmadi S, Dr"/>
    <n v="2"/>
    <x v="6"/>
    <s v="Taman Sutorejo Timur"/>
    <s v="-"/>
    <n v="66"/>
    <m/>
    <m/>
    <m/>
    <m/>
    <m/>
    <m/>
    <m/>
    <m/>
    <m/>
    <m/>
    <m/>
    <m/>
    <m/>
    <n v="0"/>
  </r>
  <r>
    <n v="135"/>
    <s v="H. Suroso "/>
    <n v="2"/>
    <x v="6"/>
    <s v="Taman Sutorejo Timur"/>
    <s v="-"/>
    <n v="26"/>
    <m/>
    <n v="20000"/>
    <n v="20000"/>
    <n v="20000"/>
    <n v="20000"/>
    <n v="20000"/>
    <n v="20000"/>
    <n v="20000"/>
    <m/>
    <m/>
    <m/>
    <m/>
    <m/>
    <n v="140000"/>
  </r>
  <r>
    <n v="136"/>
    <s v="G. Warsito"/>
    <m/>
    <x v="6"/>
    <m/>
    <m/>
    <m/>
    <m/>
    <n v="25000"/>
    <n v="25000"/>
    <n v="25000"/>
    <n v="25000"/>
    <n v="25000"/>
    <n v="25000"/>
    <n v="25000"/>
    <m/>
    <m/>
    <m/>
    <m/>
    <m/>
    <n v="175000"/>
  </r>
  <r>
    <n v="137"/>
    <s v="Suharmadi"/>
    <m/>
    <x v="6"/>
    <m/>
    <m/>
    <m/>
    <m/>
    <n v="100000"/>
    <m/>
    <n v="100000"/>
    <m/>
    <n v="100000"/>
    <m/>
    <n v="100000"/>
    <m/>
    <m/>
    <m/>
    <m/>
    <m/>
    <n v="400000"/>
  </r>
  <r>
    <n v="138"/>
    <s v="Agus Supriadi"/>
    <n v="1"/>
    <x v="7"/>
    <s v="Sutorejo Timur"/>
    <s v="XII/"/>
    <n v="33"/>
    <m/>
    <n v="240000"/>
    <m/>
    <m/>
    <m/>
    <m/>
    <m/>
    <n v="120000"/>
    <m/>
    <m/>
    <m/>
    <m/>
    <m/>
    <n v="360000"/>
  </r>
  <r>
    <n v="139"/>
    <s v="Andini Ori, Ibu"/>
    <n v="2"/>
    <x v="7"/>
    <s v="Sutorejo Timur"/>
    <s v="-"/>
    <n v="20"/>
    <m/>
    <m/>
    <m/>
    <m/>
    <m/>
    <m/>
    <m/>
    <m/>
    <m/>
    <m/>
    <m/>
    <m/>
    <m/>
    <n v="0"/>
  </r>
  <r>
    <n v="140"/>
    <s v="Asto Budi Tjahyono, Stmt"/>
    <n v="2"/>
    <x v="7"/>
    <s v="Sutorejo Timur"/>
    <s v="ZZ"/>
    <n v="35"/>
    <m/>
    <n v="240000"/>
    <m/>
    <m/>
    <m/>
    <m/>
    <m/>
    <m/>
    <m/>
    <m/>
    <m/>
    <m/>
    <m/>
    <n v="240000"/>
  </r>
  <r>
    <n v="141"/>
    <s v="Awie  Arifin, Drs"/>
    <n v="2"/>
    <x v="7"/>
    <s v="Sutorejo Timur"/>
    <s v="ZZ"/>
    <n v="35"/>
    <m/>
    <n v="40000"/>
    <m/>
    <n v="40000"/>
    <m/>
    <n v="40000"/>
    <m/>
    <n v="40000"/>
    <m/>
    <m/>
    <m/>
    <m/>
    <m/>
    <n v="160000"/>
  </r>
  <r>
    <n v="142"/>
    <s v="Edward Kasim"/>
    <n v="2"/>
    <x v="7"/>
    <s v="Sutorejo Timur"/>
    <s v="X/"/>
    <n v="4"/>
    <m/>
    <m/>
    <m/>
    <m/>
    <m/>
    <m/>
    <m/>
    <m/>
    <m/>
    <m/>
    <m/>
    <m/>
    <m/>
    <n v="0"/>
  </r>
  <r>
    <n v="143"/>
    <s v="Mulyanto Prasetijo"/>
    <n v="2"/>
    <x v="7"/>
    <s v="Sutorejo Timur"/>
    <s v="III/"/>
    <n v="37"/>
    <m/>
    <m/>
    <m/>
    <m/>
    <m/>
    <m/>
    <m/>
    <m/>
    <m/>
    <m/>
    <m/>
    <m/>
    <m/>
    <n v="0"/>
  </r>
  <r>
    <m/>
    <s v="Muchamad S"/>
    <m/>
    <x v="7"/>
    <m/>
    <m/>
    <m/>
    <m/>
    <m/>
    <m/>
    <m/>
    <m/>
    <m/>
    <n v="540000"/>
    <m/>
    <m/>
    <m/>
    <m/>
    <m/>
    <m/>
    <n v="540000"/>
  </r>
  <r>
    <n v="144"/>
    <s v="Ninuk Sri Hendiyani, Dra"/>
    <n v="2"/>
    <x v="7"/>
    <s v="Sutorejo Timur"/>
    <s v="-"/>
    <n v="35"/>
    <m/>
    <m/>
    <m/>
    <m/>
    <m/>
    <m/>
    <m/>
    <m/>
    <m/>
    <m/>
    <m/>
    <m/>
    <m/>
    <n v="0"/>
  </r>
  <r>
    <n v="145"/>
    <s v="Pratikno"/>
    <n v="2"/>
    <x v="7"/>
    <s v="Sutorejo Timur"/>
    <s v="X/"/>
    <n v="15"/>
    <m/>
    <m/>
    <m/>
    <m/>
    <m/>
    <m/>
    <m/>
    <m/>
    <m/>
    <m/>
    <m/>
    <m/>
    <m/>
    <n v="0"/>
  </r>
  <r>
    <n v="146"/>
    <s v="R. Soenarno"/>
    <n v="2"/>
    <x v="7"/>
    <s v="Sutorejo Timur"/>
    <s v="III/"/>
    <n v="59"/>
    <m/>
    <n v="120000"/>
    <m/>
    <m/>
    <m/>
    <m/>
    <m/>
    <m/>
    <m/>
    <m/>
    <m/>
    <m/>
    <m/>
    <n v="120000"/>
  </r>
  <r>
    <n v="147"/>
    <s v="Rahmad A"/>
    <n v="1"/>
    <x v="7"/>
    <m/>
    <m/>
    <m/>
    <m/>
    <m/>
    <n v="10000"/>
    <n v="20000"/>
    <m/>
    <n v="10000"/>
    <n v="10000"/>
    <n v="10000"/>
    <m/>
    <m/>
    <m/>
    <m/>
    <m/>
    <n v="60000"/>
  </r>
  <r>
    <m/>
    <s v="Ramyus"/>
    <m/>
    <x v="7"/>
    <m/>
    <m/>
    <m/>
    <m/>
    <n v="100000"/>
    <m/>
    <n v="150000"/>
    <m/>
    <m/>
    <n v="150000"/>
    <m/>
    <m/>
    <m/>
    <m/>
    <m/>
    <m/>
    <n v="400000"/>
  </r>
  <r>
    <n v="148"/>
    <s v="Sururi Mustikho, Ibu"/>
    <m/>
    <x v="7"/>
    <s v="Sutorejo Timur"/>
    <s v="X/"/>
    <n v="16"/>
    <m/>
    <m/>
    <n v="15000"/>
    <n v="30000"/>
    <m/>
    <n v="15000"/>
    <n v="15000"/>
    <n v="15000"/>
    <m/>
    <m/>
    <m/>
    <m/>
    <m/>
    <n v="90000"/>
  </r>
  <r>
    <n v="149"/>
    <s v="Surya Ramadhi Y"/>
    <n v="2"/>
    <x v="7"/>
    <s v="Sutorejo Timur"/>
    <m/>
    <n v="20"/>
    <m/>
    <m/>
    <m/>
    <m/>
    <m/>
    <m/>
    <m/>
    <m/>
    <m/>
    <m/>
    <m/>
    <m/>
    <m/>
    <n v="0"/>
  </r>
  <r>
    <n v="150"/>
    <s v="Susilo Suwarno, Drs"/>
    <n v="2"/>
    <x v="7"/>
    <s v="Sutorejo Timur"/>
    <s v="IX/"/>
    <n v="11"/>
    <m/>
    <n v="50000"/>
    <n v="100000"/>
    <m/>
    <n v="100000"/>
    <m/>
    <n v="100000"/>
    <m/>
    <m/>
    <m/>
    <m/>
    <m/>
    <m/>
    <n v="350000"/>
  </r>
  <r>
    <n v="151"/>
    <s v="Sri Budiani"/>
    <m/>
    <x v="7"/>
    <m/>
    <m/>
    <m/>
    <m/>
    <n v="50000"/>
    <m/>
    <m/>
    <m/>
    <m/>
    <n v="30000"/>
    <m/>
    <m/>
    <m/>
    <m/>
    <m/>
    <m/>
    <n v="80000"/>
  </r>
  <r>
    <n v="152"/>
    <s v="Abdul Hanan, dr"/>
    <n v="2"/>
    <x v="8"/>
    <s v="Taman Sutorejo Timur"/>
    <s v="-"/>
    <n v="20"/>
    <m/>
    <m/>
    <m/>
    <m/>
    <m/>
    <m/>
    <m/>
    <m/>
    <m/>
    <m/>
    <m/>
    <m/>
    <m/>
    <n v="0"/>
  </r>
  <r>
    <n v="153"/>
    <s v="Ang Satrio Widiwanto"/>
    <n v="2"/>
    <x v="8"/>
    <s v="Sutorejo Timur"/>
    <s v="VII/"/>
    <n v="32"/>
    <m/>
    <m/>
    <m/>
    <m/>
    <m/>
    <m/>
    <m/>
    <m/>
    <m/>
    <m/>
    <m/>
    <m/>
    <m/>
    <n v="0"/>
  </r>
  <r>
    <n v="154"/>
    <s v="Ariadji Sugeng  Abdulah,Drs"/>
    <n v="2"/>
    <x v="8"/>
    <s v="Sutorejo Timur"/>
    <s v="VII/"/>
    <n v="14"/>
    <m/>
    <n v="360000"/>
    <m/>
    <m/>
    <m/>
    <m/>
    <m/>
    <m/>
    <m/>
    <m/>
    <m/>
    <m/>
    <m/>
    <n v="360000"/>
  </r>
  <r>
    <n v="155"/>
    <s v="Arifin Idris, SE"/>
    <n v="2"/>
    <x v="8"/>
    <s v="Sutorejo Timur"/>
    <s v="VII/"/>
    <n v="23"/>
    <m/>
    <m/>
    <m/>
    <n v="50000"/>
    <n v="50000"/>
    <m/>
    <n v="50000"/>
    <m/>
    <m/>
    <m/>
    <m/>
    <m/>
    <m/>
    <n v="150000"/>
  </r>
  <r>
    <n v="156"/>
    <s v="Djafar Soleh, SE"/>
    <n v="2"/>
    <x v="8"/>
    <s v="Sutorejo Timur"/>
    <s v="VIII/"/>
    <n v="6"/>
    <m/>
    <n v="100000"/>
    <m/>
    <m/>
    <m/>
    <m/>
    <n v="150000"/>
    <m/>
    <m/>
    <m/>
    <m/>
    <m/>
    <m/>
    <n v="250000"/>
  </r>
  <r>
    <n v="157"/>
    <s v="Dwi Santosa Atmojo, Drs"/>
    <n v="2"/>
    <x v="8"/>
    <s v="Sutorejo Timur"/>
    <s v="III/"/>
    <n v="15"/>
    <m/>
    <n v="120000"/>
    <m/>
    <m/>
    <m/>
    <m/>
    <m/>
    <m/>
    <m/>
    <m/>
    <m/>
    <m/>
    <m/>
    <n v="120000"/>
  </r>
  <r>
    <n v="158"/>
    <s v="Iwan Purnomo"/>
    <n v="2"/>
    <x v="8"/>
    <s v="Sutorejo Timur"/>
    <s v="VII/"/>
    <n v="3"/>
    <m/>
    <m/>
    <m/>
    <m/>
    <m/>
    <m/>
    <m/>
    <m/>
    <m/>
    <m/>
    <m/>
    <m/>
    <m/>
    <n v="0"/>
  </r>
  <r>
    <n v="159"/>
    <s v="Marwan"/>
    <n v="2"/>
    <x v="8"/>
    <s v="Sutorejo Timur"/>
    <s v="VII/"/>
    <n v="21"/>
    <m/>
    <m/>
    <m/>
    <m/>
    <m/>
    <m/>
    <m/>
    <m/>
    <m/>
    <m/>
    <m/>
    <m/>
    <m/>
    <n v="0"/>
  </r>
  <r>
    <n v="160"/>
    <s v="Moh. Zulkarnain, Ir . MM"/>
    <n v="2"/>
    <x v="8"/>
    <s v="Sutorejo Timur"/>
    <s v="VII/"/>
    <n v="25"/>
    <m/>
    <m/>
    <m/>
    <m/>
    <m/>
    <m/>
    <m/>
    <m/>
    <m/>
    <m/>
    <m/>
    <m/>
    <m/>
    <n v="0"/>
  </r>
  <r>
    <n v="161"/>
    <s v="Muchamad Bahaswan"/>
    <n v="2"/>
    <x v="8"/>
    <s v="Sutorejo Timur"/>
    <s v="VI/"/>
    <n v="25"/>
    <m/>
    <n v="150000"/>
    <m/>
    <m/>
    <m/>
    <m/>
    <m/>
    <n v="150000"/>
    <m/>
    <m/>
    <m/>
    <m/>
    <m/>
    <n v="300000"/>
  </r>
  <r>
    <m/>
    <s v="M. Rifqi"/>
    <m/>
    <x v="8"/>
    <m/>
    <m/>
    <m/>
    <m/>
    <n v="60000"/>
    <m/>
    <n v="60000"/>
    <m/>
    <m/>
    <n v="60000"/>
    <n v="60000"/>
    <m/>
    <m/>
    <m/>
    <m/>
    <m/>
    <n v="240000"/>
  </r>
  <r>
    <n v="162"/>
    <s v="Soejitno, Ir"/>
    <n v="2"/>
    <x v="8"/>
    <s v="Sutorejo Timur"/>
    <s v="VI/"/>
    <n v="9"/>
    <m/>
    <m/>
    <m/>
    <m/>
    <m/>
    <m/>
    <m/>
    <m/>
    <m/>
    <m/>
    <m/>
    <m/>
    <m/>
    <n v="0"/>
  </r>
  <r>
    <n v="163"/>
    <s v="Sugiono, SE"/>
    <n v="2"/>
    <x v="8"/>
    <s v="Sutorejo Timur"/>
    <s v="VIII/"/>
    <n v="32"/>
    <m/>
    <n v="120000"/>
    <m/>
    <m/>
    <m/>
    <m/>
    <m/>
    <n v="120000"/>
    <m/>
    <m/>
    <m/>
    <m/>
    <m/>
    <n v="240000"/>
  </r>
  <r>
    <n v="164"/>
    <s v="Suwignyo"/>
    <n v="2"/>
    <x v="8"/>
    <s v="Sutorejo Timur"/>
    <s v="VIII/"/>
    <n v="28"/>
    <m/>
    <n v="40000"/>
    <m/>
    <n v="40000"/>
    <m/>
    <n v="40000"/>
    <m/>
    <n v="40000"/>
    <m/>
    <m/>
    <m/>
    <m/>
    <m/>
    <n v="160000"/>
  </r>
  <r>
    <n v="165"/>
    <s v="Suyitno"/>
    <n v="2"/>
    <x v="8"/>
    <s v="Sutorejo Timur"/>
    <s v="VI/"/>
    <n v="27"/>
    <m/>
    <n v="60000"/>
    <m/>
    <n v="60000"/>
    <m/>
    <n v="60000"/>
    <m/>
    <n v="60000"/>
    <m/>
    <m/>
    <m/>
    <m/>
    <m/>
    <n v="240000"/>
  </r>
  <r>
    <n v="166"/>
    <s v="Abdul Jazid Basir, Ibu"/>
    <n v="1"/>
    <x v="9"/>
    <s v="Sutorejo Timur"/>
    <s v="II/"/>
    <n v="36"/>
    <m/>
    <m/>
    <m/>
    <m/>
    <m/>
    <m/>
    <m/>
    <m/>
    <m/>
    <m/>
    <m/>
    <m/>
    <m/>
    <n v="0"/>
  </r>
  <r>
    <n v="167"/>
    <s v="Anwar, Ibu"/>
    <n v="1"/>
    <x v="9"/>
    <s v="Sutorejo Timur"/>
    <s v="II/"/>
    <n v="28"/>
    <n v="8179693882"/>
    <n v="120000"/>
    <m/>
    <m/>
    <m/>
    <m/>
    <m/>
    <m/>
    <m/>
    <m/>
    <m/>
    <m/>
    <m/>
    <n v="120000"/>
  </r>
  <r>
    <n v="168"/>
    <s v="Efendy Wiyoto, Ibu"/>
    <n v="2"/>
    <x v="9"/>
    <s v="Sutorejo Tengah"/>
    <s v="NN"/>
    <n v="10"/>
    <m/>
    <m/>
    <m/>
    <m/>
    <m/>
    <m/>
    <m/>
    <m/>
    <m/>
    <m/>
    <m/>
    <m/>
    <m/>
    <n v="0"/>
  </r>
  <r>
    <n v="169"/>
    <s v="Salekan"/>
    <n v="2"/>
    <x v="9"/>
    <s v="Sutorejo Timur"/>
    <s v="III/"/>
    <s v="11A"/>
    <m/>
    <m/>
    <m/>
    <m/>
    <m/>
    <m/>
    <m/>
    <m/>
    <m/>
    <m/>
    <m/>
    <m/>
    <m/>
    <n v="0"/>
  </r>
  <r>
    <n v="170"/>
    <s v="Soegiri, BE AIM "/>
    <n v="2"/>
    <x v="9"/>
    <s v="Sutorejo Timur"/>
    <s v="II/"/>
    <n v="8"/>
    <m/>
    <n v="180000"/>
    <m/>
    <m/>
    <m/>
    <m/>
    <m/>
    <m/>
    <m/>
    <m/>
    <m/>
    <m/>
    <m/>
    <n v="180000"/>
  </r>
  <r>
    <m/>
    <s v="Yanuar"/>
    <m/>
    <x v="9"/>
    <m/>
    <m/>
    <m/>
    <m/>
    <n v="180000"/>
    <m/>
    <m/>
    <m/>
    <m/>
    <m/>
    <m/>
    <m/>
    <m/>
    <m/>
    <m/>
    <m/>
    <n v="180000"/>
  </r>
  <r>
    <n v="171"/>
    <s v="Soeprapto, Dr. Ir."/>
    <n v="2"/>
    <x v="9"/>
    <s v="Sutorejo Timur"/>
    <s v="I/"/>
    <n v="7"/>
    <m/>
    <n v="20000"/>
    <n v="20000"/>
    <n v="20000"/>
    <n v="20000"/>
    <n v="20000"/>
    <n v="20000"/>
    <n v="20000"/>
    <m/>
    <m/>
    <m/>
    <m/>
    <m/>
    <n v="140000"/>
  </r>
  <r>
    <n v="172"/>
    <s v="Achmad Husaini"/>
    <n v="2"/>
    <x v="10"/>
    <s v="Sutorejo Tengah"/>
    <s v="IV/"/>
    <n v="44"/>
    <m/>
    <n v="120000"/>
    <m/>
    <m/>
    <m/>
    <m/>
    <m/>
    <m/>
    <m/>
    <m/>
    <m/>
    <m/>
    <m/>
    <n v="120000"/>
  </r>
  <r>
    <n v="173"/>
    <s v="Ahmad Darmawan"/>
    <n v="2"/>
    <x v="10"/>
    <s v="Sutorejo Tengah"/>
    <s v="XII/"/>
    <n v="16"/>
    <m/>
    <n v="30000"/>
    <n v="30000"/>
    <n v="30000"/>
    <n v="30000"/>
    <n v="30000"/>
    <n v="30000"/>
    <n v="30000"/>
    <m/>
    <m/>
    <m/>
    <m/>
    <m/>
    <n v="210000"/>
  </r>
  <r>
    <n v="174"/>
    <s v="Bambang Birana"/>
    <n v="2"/>
    <x v="10"/>
    <s v="Sutorejo Tengah"/>
    <s v="XI/"/>
    <m/>
    <m/>
    <n v="180000"/>
    <m/>
    <m/>
    <m/>
    <m/>
    <m/>
    <n v="180000"/>
    <m/>
    <m/>
    <m/>
    <m/>
    <m/>
    <n v="360000"/>
  </r>
  <r>
    <n v="175"/>
    <s v="Budi Mulyanto/Nanik Wiji Utari"/>
    <n v="2"/>
    <x v="10"/>
    <s v="Sutorejo Tengah"/>
    <s v="IV/"/>
    <n v="31"/>
    <m/>
    <n v="30000"/>
    <m/>
    <m/>
    <m/>
    <m/>
    <m/>
    <n v="45000"/>
    <m/>
    <m/>
    <m/>
    <m/>
    <m/>
    <n v="75000"/>
  </r>
  <r>
    <n v="176"/>
    <s v="Budi Wiyono, drs"/>
    <n v="2"/>
    <x v="10"/>
    <s v="Sutorejo Tengah"/>
    <s v="XIII/"/>
    <n v="46"/>
    <m/>
    <n v="75000"/>
    <n v="35000"/>
    <n v="35000"/>
    <n v="35000"/>
    <n v="35000"/>
    <n v="35000"/>
    <n v="35000"/>
    <m/>
    <m/>
    <m/>
    <m/>
    <m/>
    <n v="285000"/>
  </r>
  <r>
    <n v="177"/>
    <s v="Dudy Wahyudi"/>
    <n v="2"/>
    <x v="10"/>
    <s v="Sutorejo Tengah"/>
    <s v="XII/"/>
    <n v="22"/>
    <m/>
    <n v="20000"/>
    <n v="20000"/>
    <n v="20000"/>
    <n v="20000"/>
    <n v="20000"/>
    <n v="20000"/>
    <n v="20000"/>
    <m/>
    <m/>
    <m/>
    <m/>
    <m/>
    <n v="140000"/>
  </r>
  <r>
    <n v="178"/>
    <s v="Erna P."/>
    <n v="1"/>
    <x v="10"/>
    <s v="Sutorejo Tengah"/>
    <s v="XII/"/>
    <n v="14"/>
    <m/>
    <n v="80000"/>
    <m/>
    <m/>
    <m/>
    <n v="80000"/>
    <m/>
    <m/>
    <m/>
    <m/>
    <m/>
    <m/>
    <m/>
    <n v="160000"/>
  </r>
  <r>
    <n v="179"/>
    <s v="Hadi Susilo, Ibu"/>
    <n v="1"/>
    <x v="10"/>
    <s v="Sutorejo Tengah"/>
    <s v="XII/"/>
    <n v="12"/>
    <m/>
    <m/>
    <n v="45000"/>
    <m/>
    <n v="30000"/>
    <m/>
    <n v="45000"/>
    <m/>
    <m/>
    <m/>
    <m/>
    <m/>
    <m/>
    <n v="120000"/>
  </r>
  <r>
    <n v="180"/>
    <s v="Herry Jauhari, Ir"/>
    <n v="2"/>
    <x v="10"/>
    <s v="Sutorejo Tengah"/>
    <s v="XII/"/>
    <n v="10"/>
    <m/>
    <n v="40000"/>
    <m/>
    <n v="20000"/>
    <n v="20000"/>
    <n v="20000"/>
    <n v="20000"/>
    <m/>
    <m/>
    <m/>
    <m/>
    <m/>
    <m/>
    <n v="120000"/>
  </r>
  <r>
    <n v="181"/>
    <s v="Munawir, Ibu"/>
    <n v="1"/>
    <x v="10"/>
    <s v="Sutorejo Tengah"/>
    <s v="XII/"/>
    <n v="26"/>
    <m/>
    <m/>
    <m/>
    <m/>
    <m/>
    <m/>
    <m/>
    <m/>
    <m/>
    <m/>
    <m/>
    <m/>
    <m/>
    <n v="0"/>
  </r>
  <r>
    <n v="182"/>
    <s v="RR Ruwiyati, Ibu"/>
    <n v="1"/>
    <x v="10"/>
    <s v="Sutorejo Tengah"/>
    <s v="IV/"/>
    <n v="44"/>
    <m/>
    <m/>
    <m/>
    <m/>
    <m/>
    <m/>
    <m/>
    <m/>
    <m/>
    <m/>
    <m/>
    <m/>
    <m/>
    <n v="0"/>
  </r>
  <r>
    <m/>
    <s v="Rahayu E"/>
    <m/>
    <x v="10"/>
    <m/>
    <m/>
    <m/>
    <m/>
    <n v="30000"/>
    <m/>
    <n v="30000"/>
    <m/>
    <n v="30000"/>
    <m/>
    <n v="30000"/>
    <m/>
    <m/>
    <m/>
    <m/>
    <m/>
    <m/>
  </r>
  <r>
    <n v="183"/>
    <s v="Rista W"/>
    <m/>
    <x v="10"/>
    <m/>
    <m/>
    <m/>
    <m/>
    <n v="20000"/>
    <n v="20000"/>
    <n v="40000"/>
    <m/>
    <n v="40000"/>
    <m/>
    <n v="20000"/>
    <m/>
    <m/>
    <m/>
    <m/>
    <m/>
    <n v="140000"/>
  </r>
  <r>
    <n v="184"/>
    <s v="Seddy Deswanto"/>
    <n v="2"/>
    <x v="10"/>
    <s v="Sutorejo Tengah"/>
    <s v="XI/"/>
    <n v="15"/>
    <m/>
    <n v="100000"/>
    <m/>
    <m/>
    <n v="40000"/>
    <m/>
    <n v="40000"/>
    <m/>
    <m/>
    <m/>
    <m/>
    <m/>
    <m/>
    <n v="180000"/>
  </r>
  <r>
    <n v="185"/>
    <s v="Soelistyo"/>
    <n v="2"/>
    <x v="10"/>
    <s v="Sutorejo Tengah"/>
    <s v="XII/"/>
    <n v="28"/>
    <m/>
    <m/>
    <m/>
    <m/>
    <m/>
    <m/>
    <m/>
    <m/>
    <m/>
    <m/>
    <m/>
    <m/>
    <m/>
    <n v="0"/>
  </r>
  <r>
    <n v="186"/>
    <s v="Suhartono"/>
    <n v="2"/>
    <x v="10"/>
    <s v="Sutorejo Tengah"/>
    <s v="IV/"/>
    <n v="30"/>
    <s v="O81330366719"/>
    <n v="105000"/>
    <m/>
    <n v="150000"/>
    <m/>
    <m/>
    <m/>
    <m/>
    <m/>
    <m/>
    <m/>
    <m/>
    <m/>
    <n v="255000"/>
  </r>
  <r>
    <n v="187"/>
    <s v="Sunyoto"/>
    <n v="2"/>
    <x v="10"/>
    <s v="Sutorejo Tengah"/>
    <s v="XII/"/>
    <n v="16"/>
    <m/>
    <n v="20000"/>
    <n v="10000"/>
    <n v="10000"/>
    <m/>
    <n v="10000"/>
    <n v="10000"/>
    <n v="10000"/>
    <m/>
    <m/>
    <m/>
    <m/>
    <m/>
    <n v="70000"/>
  </r>
  <r>
    <n v="188"/>
    <s v="Sunyoto, Drs, Ibu"/>
    <n v="1"/>
    <x v="10"/>
    <s v="Sutorejo Tengah"/>
    <s v="XII/"/>
    <n v="24"/>
    <m/>
    <n v="50000"/>
    <m/>
    <m/>
    <n v="10000"/>
    <m/>
    <n v="70000"/>
    <m/>
    <m/>
    <m/>
    <m/>
    <m/>
    <m/>
    <n v="130000"/>
  </r>
  <r>
    <n v="189"/>
    <s v="Wibowo Hendrantomo, drs"/>
    <n v="2"/>
    <x v="10"/>
    <s v="Sutorejo Tengah"/>
    <s v="IV/"/>
    <n v="3"/>
    <m/>
    <n v="120000"/>
    <m/>
    <m/>
    <m/>
    <m/>
    <m/>
    <n v="120000"/>
    <m/>
    <m/>
    <m/>
    <m/>
    <m/>
    <n v="240000"/>
  </r>
  <r>
    <n v="190"/>
    <s v="M. Pantas"/>
    <m/>
    <x v="10"/>
    <m/>
    <m/>
    <m/>
    <m/>
    <n v="40000"/>
    <n v="40000"/>
    <n v="40000"/>
    <n v="40000"/>
    <n v="40000"/>
    <n v="40000"/>
    <m/>
    <m/>
    <m/>
    <m/>
    <m/>
    <m/>
    <n v="240000"/>
  </r>
  <r>
    <n v="191"/>
    <s v="Abdul Mufit"/>
    <n v="2"/>
    <x v="11"/>
    <s v="Sutorejo Tengah"/>
    <s v="VIII/"/>
    <n v="10"/>
    <m/>
    <m/>
    <m/>
    <m/>
    <m/>
    <m/>
    <m/>
    <m/>
    <m/>
    <m/>
    <m/>
    <m/>
    <m/>
    <n v="0"/>
  </r>
  <r>
    <n v="192"/>
    <s v="Aisa Budianto, Ibu"/>
    <n v="1"/>
    <x v="11"/>
    <m/>
    <m/>
    <m/>
    <m/>
    <n v="40000"/>
    <m/>
    <m/>
    <m/>
    <m/>
    <m/>
    <m/>
    <m/>
    <m/>
    <m/>
    <m/>
    <m/>
    <n v="40000"/>
  </r>
  <r>
    <n v="193"/>
    <s v="Andyna H."/>
    <n v="2"/>
    <x v="11"/>
    <s v="Sutorejo Tengah"/>
    <s v="VIII/"/>
    <n v="6"/>
    <m/>
    <m/>
    <m/>
    <m/>
    <m/>
    <m/>
    <m/>
    <m/>
    <m/>
    <m/>
    <m/>
    <m/>
    <m/>
    <n v="0"/>
  </r>
  <r>
    <n v="194"/>
    <s v="Ari Wahyudi Sahid"/>
    <n v="2"/>
    <x v="11"/>
    <s v="Sutorejo Tengah"/>
    <s v="IX/"/>
    <n v="23"/>
    <m/>
    <n v="60000"/>
    <m/>
    <m/>
    <m/>
    <n v="100000"/>
    <m/>
    <m/>
    <m/>
    <m/>
    <m/>
    <m/>
    <m/>
    <n v="160000"/>
  </r>
  <r>
    <m/>
    <s v="Arief B"/>
    <m/>
    <x v="11"/>
    <m/>
    <m/>
    <m/>
    <m/>
    <n v="100000"/>
    <m/>
    <m/>
    <m/>
    <m/>
    <n v="100000"/>
    <m/>
    <m/>
    <m/>
    <m/>
    <m/>
    <m/>
    <m/>
  </r>
  <r>
    <m/>
    <s v="Budiyanto"/>
    <m/>
    <x v="12"/>
    <m/>
    <m/>
    <m/>
    <m/>
    <m/>
    <m/>
    <m/>
    <m/>
    <n v="80000"/>
    <m/>
    <m/>
    <m/>
    <m/>
    <m/>
    <m/>
    <m/>
    <m/>
  </r>
  <r>
    <n v="195"/>
    <s v="Bagyo"/>
    <n v="2"/>
    <x v="11"/>
    <s v="Sutorejo Tengah"/>
    <s v="III/"/>
    <m/>
    <m/>
    <m/>
    <m/>
    <m/>
    <m/>
    <m/>
    <m/>
    <m/>
    <m/>
    <m/>
    <m/>
    <m/>
    <m/>
    <n v="0"/>
  </r>
  <r>
    <n v="196"/>
    <s v="Eddy Rusianto, SH"/>
    <n v="2"/>
    <x v="11"/>
    <s v="Sutorejo Tengah"/>
    <s v="II/"/>
    <n v="6"/>
    <m/>
    <n v="20000"/>
    <n v="20000"/>
    <n v="20000"/>
    <n v="20000"/>
    <n v="20000"/>
    <n v="20000"/>
    <n v="20000"/>
    <m/>
    <m/>
    <m/>
    <m/>
    <m/>
    <n v="140000"/>
  </r>
  <r>
    <n v="197"/>
    <s v="H. Abdul Nasir, Ir "/>
    <n v="2"/>
    <x v="11"/>
    <s v="Sutorejo Tengah"/>
    <s v="VI/"/>
    <n v="17"/>
    <m/>
    <n v="60000"/>
    <m/>
    <m/>
    <n v="60000"/>
    <m/>
    <m/>
    <n v="60000"/>
    <m/>
    <m/>
    <m/>
    <m/>
    <m/>
    <n v="180000"/>
  </r>
  <r>
    <n v="198"/>
    <s v="Hartatie Kanti Astuti, Ibu"/>
    <n v="1"/>
    <x v="11"/>
    <s v="Sutorejo Tengah"/>
    <s v="IX/"/>
    <n v="1"/>
    <m/>
    <n v="100000"/>
    <m/>
    <n v="100000"/>
    <m/>
    <n v="100000"/>
    <m/>
    <n v="100000"/>
    <m/>
    <m/>
    <m/>
    <m/>
    <m/>
    <n v="400000"/>
  </r>
  <r>
    <n v="199"/>
    <s v="Hengky"/>
    <n v="2"/>
    <x v="11"/>
    <s v="Sutorejo Tengah"/>
    <s v="V/"/>
    <n v="38"/>
    <m/>
    <m/>
    <m/>
    <m/>
    <m/>
    <m/>
    <m/>
    <m/>
    <m/>
    <m/>
    <m/>
    <m/>
    <m/>
    <n v="0"/>
  </r>
  <r>
    <n v="200"/>
    <s v="Iwan Ansori"/>
    <n v="2"/>
    <x v="11"/>
    <s v="Sutorejo Tengah"/>
    <s v="IX/"/>
    <n v="17"/>
    <m/>
    <m/>
    <n v="60000"/>
    <m/>
    <n v="100000"/>
    <m/>
    <m/>
    <m/>
    <m/>
    <m/>
    <m/>
    <m/>
    <m/>
    <n v="160000"/>
  </r>
  <r>
    <n v="201"/>
    <s v="Kusmawaty S."/>
    <m/>
    <x v="11"/>
    <m/>
    <m/>
    <m/>
    <m/>
    <n v="30000"/>
    <n v="30000"/>
    <n v="30000"/>
    <n v="30000"/>
    <n v="30000"/>
    <n v="30000"/>
    <n v="30000"/>
    <m/>
    <m/>
    <m/>
    <m/>
    <m/>
    <n v="210000"/>
  </r>
  <r>
    <n v="202"/>
    <s v="M. Yusuf Musa, Ibu"/>
    <n v="1"/>
    <x v="11"/>
    <s v="Sutorejo Tengah"/>
    <s v="VIII/"/>
    <n v="18"/>
    <m/>
    <m/>
    <m/>
    <m/>
    <m/>
    <m/>
    <m/>
    <m/>
    <m/>
    <m/>
    <m/>
    <m/>
    <m/>
    <n v="0"/>
  </r>
  <r>
    <n v="203"/>
    <s v="Mahendra Wardana"/>
    <n v="2"/>
    <x v="11"/>
    <s v="Sutorejo Tengah"/>
    <s v="V/"/>
    <n v="1"/>
    <m/>
    <n v="40000"/>
    <n v="30000"/>
    <n v="20000"/>
    <n v="20000"/>
    <n v="20000"/>
    <n v="20000"/>
    <n v="20000"/>
    <m/>
    <m/>
    <m/>
    <m/>
    <m/>
    <n v="170000"/>
  </r>
  <r>
    <n v="204"/>
    <s v="Moh. Arif, Ibu (RT)"/>
    <n v="1"/>
    <x v="11"/>
    <s v="Sutorejo Tengah"/>
    <s v="VIII/"/>
    <n v="12"/>
    <m/>
    <n v="20000"/>
    <n v="20000"/>
    <n v="20000"/>
    <n v="20000"/>
    <n v="20000"/>
    <n v="20000"/>
    <n v="20000"/>
    <m/>
    <m/>
    <m/>
    <m/>
    <m/>
    <n v="140000"/>
  </r>
  <r>
    <n v="205"/>
    <s v="Mutadji"/>
    <n v="2"/>
    <x v="11"/>
    <s v="Sutorejo Tengah"/>
    <s v="II/"/>
    <n v="8"/>
    <m/>
    <n v="10000"/>
    <n v="10000"/>
    <n v="10000"/>
    <n v="10000"/>
    <n v="50000"/>
    <m/>
    <m/>
    <m/>
    <m/>
    <m/>
    <m/>
    <m/>
    <n v="90000"/>
  </r>
  <r>
    <m/>
    <s v="Mudji Harto/Tisna Perwanti"/>
    <m/>
    <x v="11"/>
    <m/>
    <m/>
    <m/>
    <m/>
    <m/>
    <m/>
    <m/>
    <n v="100000"/>
    <m/>
    <m/>
    <m/>
    <m/>
    <m/>
    <m/>
    <m/>
    <m/>
    <m/>
  </r>
  <r>
    <n v="206"/>
    <s v="Nafa'ah Saudah, SH"/>
    <n v="1"/>
    <x v="11"/>
    <s v="Sutorejo Tengah"/>
    <s v="VI/"/>
    <n v="20"/>
    <m/>
    <n v="20000"/>
    <n v="40000"/>
    <m/>
    <n v="40000"/>
    <m/>
    <n v="40000"/>
    <m/>
    <m/>
    <m/>
    <m/>
    <m/>
    <m/>
    <n v="140000"/>
  </r>
  <r>
    <n v="207"/>
    <s v="Nonot Harsono, Ibu"/>
    <n v="1"/>
    <x v="11"/>
    <s v="Sutorejo Tengah"/>
    <s v="VI/"/>
    <m/>
    <m/>
    <n v="20000"/>
    <m/>
    <m/>
    <m/>
    <n v="40000"/>
    <m/>
    <m/>
    <m/>
    <m/>
    <m/>
    <m/>
    <m/>
    <n v="60000"/>
  </r>
  <r>
    <n v="208"/>
    <s v="Norman Chalid, Ibu"/>
    <n v="1"/>
    <x v="11"/>
    <s v="Sutorejo Tengah"/>
    <s v="VIII/"/>
    <n v="44"/>
    <m/>
    <n v="30000"/>
    <n v="30000"/>
    <n v="30000"/>
    <n v="30000"/>
    <n v="30000"/>
    <n v="30000"/>
    <n v="30000"/>
    <m/>
    <m/>
    <m/>
    <m/>
    <m/>
    <n v="210000"/>
  </r>
  <r>
    <n v="209"/>
    <s v="Subandi"/>
    <n v="2"/>
    <x v="11"/>
    <s v="Sutorejo Tengah"/>
    <s v="II/"/>
    <n v="34"/>
    <m/>
    <m/>
    <m/>
    <m/>
    <m/>
    <m/>
    <m/>
    <m/>
    <m/>
    <m/>
    <m/>
    <m/>
    <m/>
    <n v="0"/>
  </r>
  <r>
    <n v="210"/>
    <s v="Sugeng Hadisiswoyo"/>
    <n v="2"/>
    <x v="11"/>
    <s v="Sutorejo Tengah"/>
    <s v="VIII/"/>
    <n v="14"/>
    <m/>
    <n v="50000"/>
    <m/>
    <m/>
    <m/>
    <m/>
    <n v="50000"/>
    <m/>
    <m/>
    <m/>
    <m/>
    <m/>
    <m/>
    <n v="100000"/>
  </r>
  <r>
    <n v="211"/>
    <s v="Sugeng Wibowo"/>
    <n v="1"/>
    <x v="11"/>
    <s v="Sutorejo Tengah"/>
    <s v="V/"/>
    <n v="36"/>
    <m/>
    <n v="50000"/>
    <n v="100000"/>
    <m/>
    <n v="100000"/>
    <m/>
    <n v="50000"/>
    <n v="300000"/>
    <m/>
    <m/>
    <m/>
    <m/>
    <m/>
    <n v="600000"/>
  </r>
  <r>
    <n v="212"/>
    <s v="Sugiarto "/>
    <n v="2"/>
    <x v="11"/>
    <s v="Sutorejo Tengah"/>
    <s v="V/"/>
    <n v="19"/>
    <m/>
    <n v="240000"/>
    <m/>
    <m/>
    <m/>
    <m/>
    <m/>
    <m/>
    <m/>
    <m/>
    <m/>
    <m/>
    <m/>
    <n v="240000"/>
  </r>
  <r>
    <n v="213"/>
    <s v="Suharsono"/>
    <n v="2"/>
    <x v="11"/>
    <s v="Sutorejo Tengah"/>
    <s v="II/"/>
    <n v="8"/>
    <m/>
    <m/>
    <m/>
    <m/>
    <m/>
    <m/>
    <m/>
    <m/>
    <m/>
    <m/>
    <m/>
    <m/>
    <m/>
    <n v="0"/>
  </r>
  <r>
    <n v="214"/>
    <s v="Suwarsiah, Ibu"/>
    <n v="1"/>
    <x v="11"/>
    <s v="Sutorejo Tengah"/>
    <s v="VIII/"/>
    <n v="20"/>
    <m/>
    <n v="30000"/>
    <m/>
    <m/>
    <n v="30000"/>
    <m/>
    <n v="30000"/>
    <m/>
    <m/>
    <m/>
    <m/>
    <m/>
    <m/>
    <n v="90000"/>
  </r>
  <r>
    <n v="215"/>
    <s v="Soelistya"/>
    <m/>
    <x v="11"/>
    <m/>
    <m/>
    <m/>
    <m/>
    <n v="60000"/>
    <n v="60000"/>
    <n v="60000"/>
    <n v="60000"/>
    <n v="60000"/>
    <n v="60000"/>
    <n v="60000"/>
    <m/>
    <m/>
    <m/>
    <m/>
    <m/>
    <n v="420000"/>
  </r>
  <r>
    <m/>
    <s v="Sarlan"/>
    <m/>
    <x v="11"/>
    <m/>
    <m/>
    <m/>
    <m/>
    <m/>
    <m/>
    <m/>
    <m/>
    <m/>
    <n v="180000"/>
    <m/>
    <m/>
    <m/>
    <m/>
    <m/>
    <m/>
    <m/>
  </r>
  <r>
    <n v="216"/>
    <s v="Ratnawati"/>
    <m/>
    <x v="11"/>
    <m/>
    <m/>
    <m/>
    <m/>
    <n v="240000"/>
    <m/>
    <m/>
    <m/>
    <m/>
    <m/>
    <m/>
    <m/>
    <m/>
    <m/>
    <m/>
    <m/>
    <n v="240000"/>
  </r>
  <r>
    <m/>
    <s v="Tutik R"/>
    <m/>
    <x v="11"/>
    <m/>
    <m/>
    <m/>
    <m/>
    <n v="105000"/>
    <m/>
    <m/>
    <m/>
    <m/>
    <m/>
    <m/>
    <m/>
    <m/>
    <m/>
    <m/>
    <m/>
    <m/>
  </r>
  <r>
    <n v="217"/>
    <s v="Wahyiningasti Efendi, Ibu"/>
    <n v="1"/>
    <x v="11"/>
    <s v="Sutorejo Tengah"/>
    <s v="VIII/"/>
    <n v="38"/>
    <m/>
    <n v="120000"/>
    <m/>
    <m/>
    <m/>
    <m/>
    <m/>
    <m/>
    <m/>
    <m/>
    <m/>
    <m/>
    <m/>
    <n v="120000"/>
  </r>
  <r>
    <n v="218"/>
    <s v="Wahyu Gesang Triono"/>
    <n v="2"/>
    <x v="11"/>
    <s v="Sutorejo Tengah"/>
    <s v="II/"/>
    <n v="8"/>
    <m/>
    <m/>
    <m/>
    <m/>
    <m/>
    <m/>
    <m/>
    <m/>
    <m/>
    <m/>
    <m/>
    <m/>
    <m/>
    <n v="0"/>
  </r>
  <r>
    <n v="219"/>
    <s v="Wahyu Sukoco"/>
    <n v="2"/>
    <x v="11"/>
    <s v="Sutorejo Tengah"/>
    <s v="IX/"/>
    <n v="15"/>
    <m/>
    <m/>
    <m/>
    <m/>
    <m/>
    <m/>
    <m/>
    <m/>
    <m/>
    <m/>
    <m/>
    <m/>
    <m/>
    <n v="0"/>
  </r>
  <r>
    <n v="220"/>
    <s v="Widjiati"/>
    <n v="1"/>
    <x v="11"/>
    <s v="Sutorejo Tengah"/>
    <s v="IX/"/>
    <n v="15"/>
    <m/>
    <m/>
    <m/>
    <m/>
    <m/>
    <m/>
    <m/>
    <m/>
    <m/>
    <m/>
    <m/>
    <m/>
    <m/>
    <n v="0"/>
  </r>
  <r>
    <n v="221"/>
    <s v="Zayd Baktir"/>
    <n v="2"/>
    <x v="11"/>
    <s v="Sutorejo Tengah"/>
    <s v="V/"/>
    <n v="20"/>
    <m/>
    <n v="100000"/>
    <m/>
    <m/>
    <m/>
    <m/>
    <n v="100000"/>
    <m/>
    <m/>
    <m/>
    <m/>
    <m/>
    <m/>
    <n v="200000"/>
  </r>
  <r>
    <n v="222"/>
    <s v="Siti  R."/>
    <m/>
    <x v="11"/>
    <m/>
    <m/>
    <m/>
    <m/>
    <n v="15000"/>
    <n v="15000"/>
    <n v="15000"/>
    <n v="15000"/>
    <n v="15000"/>
    <n v="15000"/>
    <n v="15000"/>
    <m/>
    <m/>
    <m/>
    <m/>
    <m/>
    <n v="105000"/>
  </r>
  <r>
    <n v="223"/>
    <s v="Ari TriWardani, drg,Ibu"/>
    <m/>
    <x v="13"/>
    <s v="Sutorejo Utara"/>
    <s v="V/"/>
    <n v="8"/>
    <m/>
    <n v="120000"/>
    <m/>
    <m/>
    <m/>
    <m/>
    <m/>
    <m/>
    <m/>
    <m/>
    <m/>
    <m/>
    <m/>
    <n v="120000"/>
  </r>
  <r>
    <n v="224"/>
    <s v="Budhie Santhosa, Ir "/>
    <m/>
    <x v="13"/>
    <s v="Sutorejo Utara"/>
    <s v="IV/"/>
    <n v="24"/>
    <s v="O816534291"/>
    <n v="120000"/>
    <m/>
    <m/>
    <m/>
    <m/>
    <m/>
    <m/>
    <m/>
    <m/>
    <m/>
    <m/>
    <m/>
    <n v="120000"/>
  </r>
  <r>
    <n v="225"/>
    <s v="Koesdiastuty Asyik"/>
    <m/>
    <x v="13"/>
    <s v="Sutorejo Utara"/>
    <s v="II/"/>
    <n v="6"/>
    <m/>
    <n v="180000"/>
    <m/>
    <m/>
    <m/>
    <m/>
    <m/>
    <m/>
    <m/>
    <m/>
    <m/>
    <m/>
    <m/>
    <n v="180000"/>
  </r>
  <r>
    <n v="226"/>
    <s v="Paramita, Ibu"/>
    <m/>
    <x v="13"/>
    <s v="Sut. Ut. Baru"/>
    <m/>
    <m/>
    <m/>
    <m/>
    <n v="45000"/>
    <m/>
    <m/>
    <m/>
    <m/>
    <n v="45000"/>
    <m/>
    <m/>
    <m/>
    <m/>
    <m/>
    <n v="90000"/>
  </r>
  <r>
    <n v="227"/>
    <s v="Suyanto Warnoatmojo, Drs"/>
    <m/>
    <x v="13"/>
    <s v="Sutorejo Utara"/>
    <s v="II/"/>
    <n v="11"/>
    <m/>
    <m/>
    <m/>
    <m/>
    <m/>
    <m/>
    <m/>
    <m/>
    <m/>
    <m/>
    <m/>
    <m/>
    <m/>
    <n v="0"/>
  </r>
  <r>
    <n v="228"/>
    <s v="Yusnan"/>
    <m/>
    <x v="13"/>
    <s v="Sutorejo Utara"/>
    <s v="II/"/>
    <n v="20"/>
    <m/>
    <n v="50000"/>
    <n v="50000"/>
    <m/>
    <m/>
    <m/>
    <m/>
    <m/>
    <m/>
    <m/>
    <m/>
    <m/>
    <m/>
    <n v="100000"/>
  </r>
  <r>
    <m/>
    <s v="H. Hengky B"/>
    <m/>
    <x v="14"/>
    <m/>
    <m/>
    <m/>
    <m/>
    <n v="1000000"/>
    <m/>
    <m/>
    <m/>
    <m/>
    <m/>
    <m/>
    <m/>
    <m/>
    <m/>
    <m/>
    <m/>
    <m/>
  </r>
  <r>
    <n v="229"/>
    <s v="Mudji Harto/Tisna Perwanti"/>
    <n v="2"/>
    <x v="14"/>
    <s v="Sutorejo Tengah"/>
    <s v="XIII/"/>
    <n v="5"/>
    <m/>
    <n v="60000"/>
    <m/>
    <m/>
    <m/>
    <m/>
    <m/>
    <m/>
    <m/>
    <m/>
    <m/>
    <m/>
    <m/>
    <n v="60000"/>
  </r>
  <r>
    <n v="230"/>
    <s v="Kismi Sudiman, Ibu"/>
    <n v="1"/>
    <x v="14"/>
    <s v="Sutorejo Tengah"/>
    <s v="XIII/"/>
    <n v="23"/>
    <m/>
    <m/>
    <m/>
    <m/>
    <m/>
    <m/>
    <m/>
    <m/>
    <m/>
    <m/>
    <m/>
    <m/>
    <m/>
    <n v="0"/>
  </r>
  <r>
    <n v="231"/>
    <s v="Andi Budayana, Drs (RT)"/>
    <n v="2"/>
    <x v="14"/>
    <s v="Sutorejo Tengah"/>
    <s v="XIII/"/>
    <n v="29"/>
    <s v="O8883537785"/>
    <n v="120000"/>
    <m/>
    <m/>
    <m/>
    <m/>
    <m/>
    <n v="120000"/>
    <m/>
    <m/>
    <m/>
    <m/>
    <m/>
    <n v="240000"/>
  </r>
  <r>
    <n v="232"/>
    <s v="Soewono, Ir"/>
    <n v="2"/>
    <x v="14"/>
    <s v="Sutorejo Tengah"/>
    <s v="XIII/"/>
    <n v="35"/>
    <m/>
    <n v="60000"/>
    <m/>
    <m/>
    <m/>
    <m/>
    <m/>
    <n v="60000"/>
    <m/>
    <m/>
    <m/>
    <m/>
    <m/>
    <n v="120000"/>
  </r>
  <r>
    <n v="233"/>
    <s v="Sita Achadiana, Ibu"/>
    <n v="1"/>
    <x v="14"/>
    <s v="Sutorejo Tengah"/>
    <s v="XIII/"/>
    <n v="37"/>
    <m/>
    <m/>
    <m/>
    <m/>
    <m/>
    <m/>
    <m/>
    <m/>
    <m/>
    <m/>
    <m/>
    <m/>
    <m/>
    <n v="0"/>
  </r>
  <r>
    <n v="234"/>
    <s v="Nur Tjahyo Heri W."/>
    <n v="2"/>
    <x v="14"/>
    <s v="Sutorejo Tengah"/>
    <s v="XIII/"/>
    <n v="39"/>
    <m/>
    <m/>
    <m/>
    <m/>
    <m/>
    <m/>
    <m/>
    <m/>
    <m/>
    <m/>
    <m/>
    <m/>
    <m/>
    <n v="0"/>
  </r>
  <r>
    <n v="235"/>
    <s v="Koesno Adi, Ibu"/>
    <n v="1"/>
    <x v="14"/>
    <s v="Sutorejo Tengah"/>
    <s v="XIII/"/>
    <n v="49"/>
    <m/>
    <m/>
    <m/>
    <m/>
    <m/>
    <m/>
    <m/>
    <m/>
    <m/>
    <m/>
    <m/>
    <m/>
    <m/>
    <n v="0"/>
  </r>
  <r>
    <n v="236"/>
    <s v="Sarlan"/>
    <n v="2"/>
    <x v="14"/>
    <s v="Sutorejo Tengah"/>
    <s v="XIV/"/>
    <n v="19"/>
    <m/>
    <m/>
    <m/>
    <m/>
    <m/>
    <m/>
    <m/>
    <m/>
    <m/>
    <m/>
    <m/>
    <m/>
    <m/>
    <n v="0"/>
  </r>
  <r>
    <n v="237"/>
    <s v="Ahmad Fandi, Ir"/>
    <n v="2"/>
    <x v="14"/>
    <s v="Darmahusada Mas"/>
    <m/>
    <m/>
    <m/>
    <m/>
    <m/>
    <m/>
    <m/>
    <m/>
    <m/>
    <m/>
    <m/>
    <m/>
    <m/>
    <m/>
    <m/>
    <n v="0"/>
  </r>
  <r>
    <n v="238"/>
    <s v="Kumiadi"/>
    <m/>
    <x v="14"/>
    <s v="Sutorejo Tengah "/>
    <s v="XIII/"/>
    <m/>
    <m/>
    <n v="120000"/>
    <m/>
    <m/>
    <m/>
    <m/>
    <m/>
    <n v="120000"/>
    <m/>
    <m/>
    <m/>
    <m/>
    <m/>
    <n v="240000"/>
  </r>
  <r>
    <m/>
    <m/>
    <m/>
    <x v="12"/>
    <m/>
    <m/>
    <m/>
    <m/>
    <m/>
    <m/>
    <m/>
    <m/>
    <m/>
    <m/>
    <m/>
    <m/>
    <m/>
    <m/>
    <m/>
    <m/>
    <m/>
  </r>
  <r>
    <m/>
    <m/>
    <m/>
    <x v="12"/>
    <m/>
    <m/>
    <m/>
    <m/>
    <m/>
    <m/>
    <m/>
    <m/>
    <m/>
    <m/>
    <m/>
    <m/>
    <m/>
    <m/>
    <m/>
    <m/>
    <m/>
  </r>
  <r>
    <m/>
    <m/>
    <m/>
    <x v="12"/>
    <m/>
    <m/>
    <m/>
    <m/>
    <m/>
    <m/>
    <m/>
    <m/>
    <m/>
    <m/>
    <m/>
    <m/>
    <m/>
    <m/>
    <m/>
    <m/>
    <m/>
  </r>
  <r>
    <m/>
    <m/>
    <m/>
    <x v="12"/>
    <m/>
    <m/>
    <m/>
    <m/>
    <m/>
    <m/>
    <m/>
    <m/>
    <m/>
    <m/>
    <m/>
    <m/>
    <m/>
    <m/>
    <m/>
    <m/>
    <m/>
  </r>
  <r>
    <m/>
    <m/>
    <m/>
    <x v="12"/>
    <m/>
    <m/>
    <m/>
    <m/>
    <m/>
    <m/>
    <m/>
    <m/>
    <m/>
    <m/>
    <m/>
    <m/>
    <m/>
    <m/>
    <m/>
    <m/>
    <m/>
  </r>
  <r>
    <m/>
    <m/>
    <m/>
    <x v="12"/>
    <m/>
    <m/>
    <m/>
    <m/>
    <m/>
    <m/>
    <m/>
    <m/>
    <m/>
    <m/>
    <m/>
    <m/>
    <m/>
    <m/>
    <m/>
    <m/>
    <m/>
  </r>
  <r>
    <m/>
    <m/>
    <m/>
    <x v="12"/>
    <m/>
    <m/>
    <m/>
    <m/>
    <n v="12310000"/>
    <n v="2990000"/>
    <n v="5255000"/>
    <n v="3240000"/>
    <n v="4685000"/>
    <n v="4465000"/>
    <n v="5250000"/>
    <n v="0"/>
    <n v="0"/>
    <n v="0"/>
    <n v="0"/>
    <n v="0"/>
    <n v="36410000"/>
  </r>
  <r>
    <m/>
    <m/>
    <m/>
    <x v="12"/>
    <m/>
    <m/>
    <m/>
    <n v="202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1FE48-CE00-4D26-AF2C-A9634EFE870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19" firstHeaderRow="0" firstDataRow="1" firstDataCol="1"/>
  <pivotFields count="21">
    <pivotField showAll="0"/>
    <pivotField dataField="1"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NAMA" fld="1" subtotal="count" baseField="0" baseItem="0"/>
    <dataField name="Sum of Total" fld="20" baseField="0" baseItem="0"/>
    <dataField name="Sum of Januari" fld="8" baseField="0" baseItem="0"/>
    <dataField name="Sum of Pebruari" fld="9" baseField="0" baseItem="0"/>
    <dataField name="Sum of Maret" fld="10" baseField="0" baseItem="0"/>
    <dataField name="Sum of April" fld="11" baseField="0" baseItem="0"/>
    <dataField name="Sum of Mei" fld="12" baseField="0" baseItem="0"/>
    <dataField name="Sum of juni" fld="13" baseField="0" baseItem="0"/>
    <dataField name="Sum of Juli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2"/>
  <sheetViews>
    <sheetView workbookViewId="0">
      <selection activeCell="D18" sqref="D18"/>
    </sheetView>
  </sheetViews>
  <sheetFormatPr defaultRowHeight="14.5" x14ac:dyDescent="0.35"/>
  <cols>
    <col min="2" max="2" width="5.26953125" customWidth="1"/>
    <col min="3" max="3" width="3.81640625" bestFit="1" customWidth="1"/>
    <col min="4" max="4" width="25" bestFit="1" customWidth="1"/>
    <col min="5" max="5" width="7" bestFit="1" customWidth="1"/>
    <col min="6" max="6" width="15.54296875" bestFit="1" customWidth="1"/>
    <col min="7" max="7" width="4.453125" customWidth="1"/>
    <col min="8" max="8" width="3" bestFit="1" customWidth="1"/>
    <col min="9" max="9" width="3" customWidth="1"/>
    <col min="10" max="10" width="4" bestFit="1" customWidth="1"/>
    <col min="11" max="11" width="7.81640625" customWidth="1"/>
    <col min="12" max="12" width="19.26953125" customWidth="1"/>
    <col min="13" max="13" width="16.1796875" customWidth="1"/>
  </cols>
  <sheetData>
    <row r="2" spans="2:13" x14ac:dyDescent="0.35">
      <c r="B2" s="268" t="s">
        <v>438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</row>
    <row r="3" spans="2:13" x14ac:dyDescent="0.35">
      <c r="C3" s="2"/>
      <c r="D3" s="2"/>
      <c r="E3" s="2"/>
      <c r="F3" s="2"/>
      <c r="G3" s="2"/>
      <c r="H3" s="2"/>
      <c r="I3" s="7"/>
      <c r="J3" s="2"/>
      <c r="K3" s="2"/>
      <c r="L3" s="2"/>
    </row>
    <row r="4" spans="2:13" x14ac:dyDescent="0.35">
      <c r="B4" s="2" t="s">
        <v>2</v>
      </c>
      <c r="C4" s="2" t="s">
        <v>4</v>
      </c>
      <c r="D4" s="1" t="s">
        <v>0</v>
      </c>
      <c r="E4" s="268" t="s">
        <v>1</v>
      </c>
      <c r="F4" s="268"/>
      <c r="G4" s="268"/>
      <c r="H4" s="268"/>
      <c r="I4" s="7"/>
      <c r="J4" s="268" t="s">
        <v>3</v>
      </c>
      <c r="K4" s="268"/>
      <c r="L4" s="1"/>
      <c r="M4" s="2" t="s">
        <v>6</v>
      </c>
    </row>
    <row r="5" spans="2:13" x14ac:dyDescent="0.35">
      <c r="B5" s="9">
        <v>1</v>
      </c>
      <c r="C5" s="9">
        <v>1</v>
      </c>
      <c r="D5" t="s">
        <v>5</v>
      </c>
      <c r="F5" t="s">
        <v>70</v>
      </c>
      <c r="G5" s="4" t="s">
        <v>14</v>
      </c>
      <c r="H5">
        <v>25</v>
      </c>
      <c r="K5" s="9"/>
      <c r="L5" s="9"/>
      <c r="M5" s="9"/>
    </row>
    <row r="6" spans="2:13" x14ac:dyDescent="0.35">
      <c r="B6" s="9"/>
      <c r="C6" s="9">
        <v>2</v>
      </c>
      <c r="D6" t="s">
        <v>7</v>
      </c>
      <c r="F6" t="s">
        <v>70</v>
      </c>
      <c r="G6" s="4" t="s">
        <v>15</v>
      </c>
      <c r="H6">
        <v>25</v>
      </c>
      <c r="K6" s="9"/>
      <c r="L6" s="9"/>
      <c r="M6" s="9"/>
    </row>
    <row r="7" spans="2:13" x14ac:dyDescent="0.35">
      <c r="B7" s="9"/>
      <c r="C7" s="9">
        <v>3</v>
      </c>
      <c r="D7" t="s">
        <v>8</v>
      </c>
      <c r="F7" t="s">
        <v>70</v>
      </c>
      <c r="G7" s="4" t="s">
        <v>15</v>
      </c>
      <c r="H7">
        <v>33</v>
      </c>
      <c r="K7" s="9"/>
      <c r="L7" s="9"/>
      <c r="M7" s="9"/>
    </row>
    <row r="8" spans="2:13" x14ac:dyDescent="0.35">
      <c r="B8" s="9"/>
      <c r="C8" s="9">
        <v>4</v>
      </c>
      <c r="D8" t="s">
        <v>9</v>
      </c>
      <c r="F8" t="s">
        <v>70</v>
      </c>
      <c r="G8" s="4" t="s">
        <v>16</v>
      </c>
      <c r="H8">
        <v>24</v>
      </c>
      <c r="K8" s="9"/>
      <c r="L8" s="9"/>
      <c r="M8" s="9"/>
    </row>
    <row r="9" spans="2:13" x14ac:dyDescent="0.35">
      <c r="B9" s="6"/>
      <c r="C9">
        <v>5</v>
      </c>
      <c r="D9" t="s">
        <v>10</v>
      </c>
      <c r="F9" t="s">
        <v>70</v>
      </c>
      <c r="G9" s="4" t="s">
        <v>14</v>
      </c>
      <c r="H9">
        <v>11</v>
      </c>
    </row>
    <row r="10" spans="2:13" x14ac:dyDescent="0.35">
      <c r="C10">
        <v>6</v>
      </c>
      <c r="D10" t="s">
        <v>11</v>
      </c>
      <c r="F10" t="s">
        <v>70</v>
      </c>
      <c r="G10" s="4" t="s">
        <v>15</v>
      </c>
      <c r="H10">
        <v>15</v>
      </c>
    </row>
    <row r="11" spans="2:13" x14ac:dyDescent="0.35">
      <c r="G11" s="4"/>
    </row>
    <row r="12" spans="2:13" x14ac:dyDescent="0.35">
      <c r="B12" s="2">
        <v>2</v>
      </c>
      <c r="C12">
        <v>1</v>
      </c>
      <c r="D12" t="s">
        <v>12</v>
      </c>
      <c r="F12" t="s">
        <v>70</v>
      </c>
      <c r="G12" s="4" t="s">
        <v>14</v>
      </c>
      <c r="H12" s="5">
        <v>2</v>
      </c>
      <c r="I12" s="5"/>
    </row>
    <row r="13" spans="2:13" x14ac:dyDescent="0.35">
      <c r="C13">
        <v>2</v>
      </c>
      <c r="D13" t="s">
        <v>13</v>
      </c>
      <c r="F13" t="s">
        <v>70</v>
      </c>
      <c r="G13" s="4" t="s">
        <v>17</v>
      </c>
      <c r="H13">
        <v>25</v>
      </c>
    </row>
    <row r="14" spans="2:13" x14ac:dyDescent="0.35">
      <c r="C14">
        <v>3</v>
      </c>
      <c r="D14" t="s">
        <v>18</v>
      </c>
      <c r="F14" t="s">
        <v>70</v>
      </c>
      <c r="G14" s="4" t="s">
        <v>19</v>
      </c>
      <c r="H14">
        <v>16</v>
      </c>
    </row>
    <row r="15" spans="2:13" x14ac:dyDescent="0.35">
      <c r="C15">
        <v>4</v>
      </c>
      <c r="D15" t="s">
        <v>20</v>
      </c>
      <c r="F15" t="s">
        <v>70</v>
      </c>
      <c r="G15" s="4" t="s">
        <v>21</v>
      </c>
      <c r="H15" s="5">
        <v>1</v>
      </c>
      <c r="I15" s="5"/>
    </row>
    <row r="16" spans="2:13" x14ac:dyDescent="0.35">
      <c r="C16">
        <v>5</v>
      </c>
      <c r="D16" t="s">
        <v>22</v>
      </c>
      <c r="F16" t="s">
        <v>70</v>
      </c>
      <c r="G16" s="4" t="s">
        <v>19</v>
      </c>
      <c r="H16" s="5">
        <v>25</v>
      </c>
      <c r="I16" s="5"/>
    </row>
    <row r="17" spans="1:9" x14ac:dyDescent="0.35">
      <c r="C17">
        <v>6</v>
      </c>
      <c r="D17" t="s">
        <v>23</v>
      </c>
      <c r="F17" t="s">
        <v>70</v>
      </c>
      <c r="G17" s="4" t="s">
        <v>21</v>
      </c>
      <c r="H17" s="5">
        <v>8</v>
      </c>
      <c r="I17" s="5"/>
    </row>
    <row r="18" spans="1:9" x14ac:dyDescent="0.35">
      <c r="C18">
        <v>7</v>
      </c>
      <c r="D18" t="s">
        <v>24</v>
      </c>
      <c r="F18" t="s">
        <v>70</v>
      </c>
      <c r="G18" s="4" t="s">
        <v>21</v>
      </c>
      <c r="H18" s="5">
        <v>15</v>
      </c>
      <c r="I18" s="5"/>
    </row>
    <row r="19" spans="1:9" x14ac:dyDescent="0.35">
      <c r="C19">
        <v>8</v>
      </c>
      <c r="D19" t="s">
        <v>25</v>
      </c>
      <c r="F19" t="s">
        <v>70</v>
      </c>
      <c r="G19" s="4" t="s">
        <v>21</v>
      </c>
      <c r="H19" s="5">
        <v>17</v>
      </c>
      <c r="I19" s="5"/>
    </row>
    <row r="20" spans="1:9" x14ac:dyDescent="0.35">
      <c r="C20">
        <v>9</v>
      </c>
      <c r="D20" t="s">
        <v>26</v>
      </c>
      <c r="F20" t="s">
        <v>70</v>
      </c>
      <c r="G20" s="4" t="s">
        <v>21</v>
      </c>
      <c r="H20" s="5">
        <v>18</v>
      </c>
      <c r="I20" s="5"/>
    </row>
    <row r="21" spans="1:9" x14ac:dyDescent="0.35">
      <c r="C21">
        <v>10</v>
      </c>
      <c r="D21" t="s">
        <v>27</v>
      </c>
      <c r="F21" t="s">
        <v>70</v>
      </c>
      <c r="G21" s="4" t="s">
        <v>17</v>
      </c>
      <c r="H21" s="5">
        <v>7</v>
      </c>
      <c r="I21" s="5"/>
    </row>
    <row r="22" spans="1:9" x14ac:dyDescent="0.35">
      <c r="C22">
        <v>11</v>
      </c>
      <c r="D22" t="s">
        <v>28</v>
      </c>
      <c r="F22" t="s">
        <v>70</v>
      </c>
      <c r="G22" s="4" t="s">
        <v>17</v>
      </c>
      <c r="H22" s="5">
        <v>21</v>
      </c>
      <c r="I22" s="5"/>
    </row>
    <row r="23" spans="1:9" x14ac:dyDescent="0.35">
      <c r="C23">
        <v>12</v>
      </c>
      <c r="D23" t="s">
        <v>29</v>
      </c>
      <c r="F23" t="s">
        <v>70</v>
      </c>
      <c r="G23" s="4" t="s">
        <v>21</v>
      </c>
      <c r="H23" s="5">
        <v>11</v>
      </c>
      <c r="I23" s="5"/>
    </row>
    <row r="24" spans="1:9" x14ac:dyDescent="0.35">
      <c r="C24">
        <v>13</v>
      </c>
      <c r="D24" t="s">
        <v>30</v>
      </c>
      <c r="F24" t="s">
        <v>70</v>
      </c>
      <c r="G24" s="4" t="s">
        <v>17</v>
      </c>
      <c r="H24" s="5">
        <v>6</v>
      </c>
      <c r="I24" s="5"/>
    </row>
    <row r="25" spans="1:9" x14ac:dyDescent="0.35">
      <c r="C25">
        <v>14</v>
      </c>
      <c r="D25" t="s">
        <v>31</v>
      </c>
      <c r="F25" t="s">
        <v>70</v>
      </c>
      <c r="G25" s="4" t="s">
        <v>19</v>
      </c>
      <c r="H25" s="5">
        <v>21</v>
      </c>
      <c r="I25" s="5"/>
    </row>
    <row r="26" spans="1:9" x14ac:dyDescent="0.35">
      <c r="C26">
        <v>15</v>
      </c>
      <c r="D26" t="s">
        <v>32</v>
      </c>
      <c r="F26" t="s">
        <v>70</v>
      </c>
      <c r="G26" s="4" t="s">
        <v>19</v>
      </c>
      <c r="H26" s="5">
        <v>29</v>
      </c>
      <c r="I26" s="5"/>
    </row>
    <row r="27" spans="1:9" x14ac:dyDescent="0.35">
      <c r="C27">
        <v>16</v>
      </c>
      <c r="D27" t="s">
        <v>33</v>
      </c>
      <c r="F27" t="s">
        <v>70</v>
      </c>
      <c r="G27" s="4" t="s">
        <v>19</v>
      </c>
      <c r="H27" s="5">
        <v>32</v>
      </c>
      <c r="I27" s="5"/>
    </row>
    <row r="28" spans="1:9" x14ac:dyDescent="0.35">
      <c r="C28">
        <v>17</v>
      </c>
      <c r="D28" t="s">
        <v>34</v>
      </c>
      <c r="F28" t="s">
        <v>70</v>
      </c>
      <c r="G28" s="4" t="s">
        <v>19</v>
      </c>
      <c r="H28" s="5">
        <v>4</v>
      </c>
      <c r="I28" s="5"/>
    </row>
    <row r="29" spans="1:9" x14ac:dyDescent="0.35">
      <c r="A29">
        <v>18</v>
      </c>
      <c r="C29">
        <v>18</v>
      </c>
      <c r="D29" t="s">
        <v>35</v>
      </c>
      <c r="F29" t="s">
        <v>70</v>
      </c>
      <c r="G29" s="4" t="s">
        <v>19</v>
      </c>
      <c r="H29" s="5">
        <v>2</v>
      </c>
      <c r="I29" s="5"/>
    </row>
    <row r="30" spans="1:9" x14ac:dyDescent="0.35">
      <c r="H30" s="5"/>
      <c r="I30" s="5"/>
    </row>
    <row r="31" spans="1:9" x14ac:dyDescent="0.35">
      <c r="B31" s="3">
        <v>3</v>
      </c>
      <c r="C31">
        <v>1</v>
      </c>
      <c r="D31" t="s">
        <v>36</v>
      </c>
      <c r="F31" t="s">
        <v>70</v>
      </c>
      <c r="G31" s="4" t="s">
        <v>37</v>
      </c>
      <c r="H31" s="5">
        <v>1</v>
      </c>
      <c r="I31" s="5"/>
    </row>
    <row r="32" spans="1:9" x14ac:dyDescent="0.35">
      <c r="C32">
        <v>2</v>
      </c>
      <c r="D32" t="s">
        <v>38</v>
      </c>
      <c r="F32" t="s">
        <v>70</v>
      </c>
      <c r="G32" s="4" t="s">
        <v>39</v>
      </c>
      <c r="H32" s="5">
        <v>5</v>
      </c>
      <c r="I32" s="5"/>
    </row>
    <row r="33" spans="1:9" x14ac:dyDescent="0.35">
      <c r="C33">
        <v>3</v>
      </c>
      <c r="D33" t="s">
        <v>40</v>
      </c>
      <c r="F33" t="s">
        <v>70</v>
      </c>
      <c r="G33" s="4" t="s">
        <v>37</v>
      </c>
      <c r="H33" s="5">
        <v>10</v>
      </c>
      <c r="I33" s="5"/>
    </row>
    <row r="34" spans="1:9" x14ac:dyDescent="0.35">
      <c r="C34">
        <v>4</v>
      </c>
      <c r="D34" t="s">
        <v>41</v>
      </c>
      <c r="F34" t="s">
        <v>70</v>
      </c>
      <c r="G34" s="4" t="s">
        <v>37</v>
      </c>
      <c r="H34" s="5">
        <v>19</v>
      </c>
      <c r="I34" s="5"/>
    </row>
    <row r="35" spans="1:9" x14ac:dyDescent="0.35">
      <c r="C35">
        <v>5</v>
      </c>
      <c r="D35" t="s">
        <v>42</v>
      </c>
      <c r="F35" t="s">
        <v>70</v>
      </c>
      <c r="G35" s="4" t="s">
        <v>37</v>
      </c>
      <c r="H35" s="5">
        <v>30</v>
      </c>
      <c r="I35" s="5"/>
    </row>
    <row r="36" spans="1:9" x14ac:dyDescent="0.35">
      <c r="C36">
        <v>6</v>
      </c>
      <c r="D36" t="s">
        <v>43</v>
      </c>
      <c r="F36" t="s">
        <v>70</v>
      </c>
      <c r="G36" s="4" t="s">
        <v>37</v>
      </c>
      <c r="H36" s="5">
        <v>11</v>
      </c>
      <c r="I36" s="5"/>
    </row>
    <row r="37" spans="1:9" x14ac:dyDescent="0.35">
      <c r="C37">
        <v>7</v>
      </c>
      <c r="D37" t="s">
        <v>44</v>
      </c>
      <c r="F37" t="s">
        <v>70</v>
      </c>
      <c r="G37" s="4" t="s">
        <v>37</v>
      </c>
      <c r="H37" s="5">
        <v>3</v>
      </c>
      <c r="I37" s="5"/>
    </row>
    <row r="38" spans="1:9" x14ac:dyDescent="0.35">
      <c r="C38">
        <v>8</v>
      </c>
      <c r="D38" t="s">
        <v>45</v>
      </c>
      <c r="F38" t="s">
        <v>70</v>
      </c>
      <c r="G38" s="4" t="s">
        <v>37</v>
      </c>
      <c r="H38" s="5">
        <v>5</v>
      </c>
      <c r="I38" s="5"/>
    </row>
    <row r="39" spans="1:9" x14ac:dyDescent="0.35">
      <c r="C39">
        <v>9</v>
      </c>
      <c r="D39" t="s">
        <v>46</v>
      </c>
      <c r="F39" t="s">
        <v>70</v>
      </c>
      <c r="G39" s="4" t="s">
        <v>37</v>
      </c>
      <c r="H39" s="5">
        <v>18</v>
      </c>
      <c r="I39" s="5"/>
    </row>
    <row r="40" spans="1:9" x14ac:dyDescent="0.35">
      <c r="A40">
        <v>10</v>
      </c>
      <c r="C40">
        <v>10</v>
      </c>
      <c r="D40" t="s">
        <v>47</v>
      </c>
      <c r="F40" t="s">
        <v>71</v>
      </c>
      <c r="G40" s="8" t="s">
        <v>51</v>
      </c>
      <c r="H40" s="5">
        <v>32</v>
      </c>
      <c r="I40" s="5"/>
    </row>
    <row r="42" spans="1:9" x14ac:dyDescent="0.35">
      <c r="B42" s="3">
        <v>7</v>
      </c>
      <c r="C42">
        <v>1</v>
      </c>
      <c r="D42" t="s">
        <v>48</v>
      </c>
      <c r="E42" t="s">
        <v>49</v>
      </c>
      <c r="F42" t="s">
        <v>71</v>
      </c>
      <c r="G42" s="7" t="s">
        <v>51</v>
      </c>
      <c r="H42" s="5">
        <v>23</v>
      </c>
      <c r="I42" s="5"/>
    </row>
    <row r="43" spans="1:9" x14ac:dyDescent="0.35">
      <c r="C43">
        <v>2</v>
      </c>
      <c r="D43" t="s">
        <v>50</v>
      </c>
      <c r="E43" t="s">
        <v>49</v>
      </c>
      <c r="F43" t="s">
        <v>71</v>
      </c>
      <c r="G43" s="7" t="s">
        <v>51</v>
      </c>
      <c r="H43" s="5">
        <v>26</v>
      </c>
      <c r="I43" s="5"/>
    </row>
    <row r="44" spans="1:9" x14ac:dyDescent="0.35">
      <c r="C44">
        <v>3</v>
      </c>
      <c r="D44" t="s">
        <v>52</v>
      </c>
      <c r="E44" t="s">
        <v>49</v>
      </c>
      <c r="F44" t="s">
        <v>71</v>
      </c>
      <c r="G44" s="7" t="s">
        <v>51</v>
      </c>
      <c r="H44" s="5">
        <v>29</v>
      </c>
      <c r="I44" s="5"/>
    </row>
    <row r="45" spans="1:9" x14ac:dyDescent="0.35">
      <c r="C45">
        <v>4</v>
      </c>
      <c r="D45" t="s">
        <v>53</v>
      </c>
      <c r="E45" t="s">
        <v>49</v>
      </c>
      <c r="F45" t="s">
        <v>71</v>
      </c>
      <c r="G45" s="7" t="s">
        <v>51</v>
      </c>
      <c r="H45" s="5">
        <v>34</v>
      </c>
      <c r="I45" s="5"/>
    </row>
    <row r="46" spans="1:9" x14ac:dyDescent="0.35">
      <c r="C46">
        <v>5</v>
      </c>
      <c r="D46" t="s">
        <v>54</v>
      </c>
      <c r="E46" t="s">
        <v>49</v>
      </c>
      <c r="F46" t="s">
        <v>71</v>
      </c>
      <c r="G46" s="7" t="s">
        <v>51</v>
      </c>
      <c r="H46" s="5">
        <v>40</v>
      </c>
      <c r="I46" s="5"/>
    </row>
    <row r="47" spans="1:9" x14ac:dyDescent="0.35">
      <c r="C47">
        <v>6</v>
      </c>
      <c r="D47" t="s">
        <v>55</v>
      </c>
      <c r="E47" t="s">
        <v>49</v>
      </c>
      <c r="F47" t="s">
        <v>71</v>
      </c>
      <c r="G47" s="7" t="s">
        <v>51</v>
      </c>
      <c r="H47" s="5">
        <v>58</v>
      </c>
      <c r="I47" s="5"/>
    </row>
    <row r="48" spans="1:9" x14ac:dyDescent="0.35">
      <c r="C48">
        <v>7</v>
      </c>
      <c r="D48" t="s">
        <v>56</v>
      </c>
      <c r="E48" t="s">
        <v>49</v>
      </c>
      <c r="F48" t="s">
        <v>71</v>
      </c>
      <c r="G48" s="7" t="s">
        <v>51</v>
      </c>
      <c r="H48" s="5">
        <v>64</v>
      </c>
      <c r="I48" s="5"/>
    </row>
    <row r="49" spans="1:9" x14ac:dyDescent="0.35">
      <c r="C49">
        <v>8</v>
      </c>
      <c r="D49" t="s">
        <v>57</v>
      </c>
      <c r="E49" t="s">
        <v>49</v>
      </c>
      <c r="F49" t="s">
        <v>71</v>
      </c>
      <c r="G49" s="7" t="s">
        <v>51</v>
      </c>
      <c r="H49" s="5">
        <v>66</v>
      </c>
      <c r="I49" s="5"/>
    </row>
    <row r="50" spans="1:9" x14ac:dyDescent="0.35">
      <c r="C50">
        <v>9</v>
      </c>
      <c r="D50" t="s">
        <v>58</v>
      </c>
      <c r="F50" t="s">
        <v>71</v>
      </c>
      <c r="G50" s="4" t="s">
        <v>37</v>
      </c>
      <c r="H50" s="5">
        <v>20</v>
      </c>
      <c r="I50" s="5"/>
    </row>
    <row r="51" spans="1:9" x14ac:dyDescent="0.35">
      <c r="C51">
        <v>10</v>
      </c>
      <c r="D51" t="s">
        <v>59</v>
      </c>
      <c r="F51" t="s">
        <v>71</v>
      </c>
      <c r="G51" s="4" t="s">
        <v>37</v>
      </c>
      <c r="H51" s="5">
        <v>7</v>
      </c>
      <c r="I51" s="5"/>
    </row>
    <row r="52" spans="1:9" x14ac:dyDescent="0.35">
      <c r="C52">
        <v>11</v>
      </c>
      <c r="D52" t="s">
        <v>60</v>
      </c>
      <c r="F52" t="s">
        <v>71</v>
      </c>
      <c r="G52" s="4" t="s">
        <v>37</v>
      </c>
      <c r="H52" s="5">
        <v>11</v>
      </c>
      <c r="I52" s="5" t="s">
        <v>61</v>
      </c>
    </row>
    <row r="53" spans="1:9" x14ac:dyDescent="0.35">
      <c r="C53">
        <v>12</v>
      </c>
      <c r="D53" t="s">
        <v>62</v>
      </c>
      <c r="F53" t="s">
        <v>71</v>
      </c>
      <c r="G53" s="4" t="s">
        <v>37</v>
      </c>
      <c r="H53" s="5">
        <v>12</v>
      </c>
    </row>
    <row r="54" spans="1:9" x14ac:dyDescent="0.35">
      <c r="C54">
        <v>13</v>
      </c>
      <c r="D54" t="s">
        <v>63</v>
      </c>
      <c r="F54" t="s">
        <v>71</v>
      </c>
      <c r="G54" s="4" t="s">
        <v>37</v>
      </c>
      <c r="H54" s="5">
        <v>17</v>
      </c>
    </row>
    <row r="55" spans="1:9" x14ac:dyDescent="0.35">
      <c r="C55">
        <v>14</v>
      </c>
      <c r="D55" t="s">
        <v>64</v>
      </c>
      <c r="F55" t="s">
        <v>71</v>
      </c>
      <c r="G55" s="4" t="s">
        <v>37</v>
      </c>
      <c r="H55" s="5">
        <v>18</v>
      </c>
    </row>
    <row r="56" spans="1:9" x14ac:dyDescent="0.35">
      <c r="C56">
        <v>15</v>
      </c>
      <c r="D56" t="s">
        <v>65</v>
      </c>
      <c r="F56" t="s">
        <v>71</v>
      </c>
      <c r="G56" s="7" t="s">
        <v>51</v>
      </c>
      <c r="H56" s="5">
        <v>24</v>
      </c>
    </row>
    <row r="57" spans="1:9" x14ac:dyDescent="0.35">
      <c r="C57">
        <v>16</v>
      </c>
      <c r="D57" t="s">
        <v>66</v>
      </c>
      <c r="F57" t="s">
        <v>71</v>
      </c>
      <c r="G57" s="4" t="s">
        <v>37</v>
      </c>
      <c r="H57" s="5">
        <v>1</v>
      </c>
    </row>
    <row r="58" spans="1:9" x14ac:dyDescent="0.35">
      <c r="C58">
        <v>17</v>
      </c>
      <c r="D58" t="s">
        <v>67</v>
      </c>
      <c r="E58" t="s">
        <v>49</v>
      </c>
      <c r="F58" t="s">
        <v>71</v>
      </c>
      <c r="G58" s="7" t="s">
        <v>51</v>
      </c>
      <c r="H58" s="5">
        <v>25</v>
      </c>
    </row>
    <row r="59" spans="1:9" x14ac:dyDescent="0.35">
      <c r="C59">
        <v>18</v>
      </c>
      <c r="D59" t="s">
        <v>68</v>
      </c>
      <c r="E59" t="s">
        <v>49</v>
      </c>
      <c r="F59" t="s">
        <v>71</v>
      </c>
      <c r="G59" s="7" t="s">
        <v>51</v>
      </c>
      <c r="H59" s="5">
        <v>23</v>
      </c>
    </row>
    <row r="60" spans="1:9" x14ac:dyDescent="0.35">
      <c r="A60">
        <v>19</v>
      </c>
      <c r="C60">
        <v>19</v>
      </c>
      <c r="D60" t="s">
        <v>69</v>
      </c>
      <c r="F60" t="s">
        <v>71</v>
      </c>
      <c r="G60" s="4" t="s">
        <v>37</v>
      </c>
      <c r="H60" s="5">
        <v>17</v>
      </c>
    </row>
    <row r="62" spans="1:9" x14ac:dyDescent="0.35">
      <c r="B62" s="7">
        <v>8</v>
      </c>
      <c r="C62">
        <v>1</v>
      </c>
      <c r="D62" t="s">
        <v>72</v>
      </c>
      <c r="F62" t="s">
        <v>71</v>
      </c>
      <c r="G62" s="4" t="s">
        <v>73</v>
      </c>
      <c r="H62" s="5">
        <v>50</v>
      </c>
    </row>
    <row r="63" spans="1:9" x14ac:dyDescent="0.35">
      <c r="C63">
        <v>2</v>
      </c>
      <c r="D63" t="s">
        <v>74</v>
      </c>
      <c r="F63" t="s">
        <v>71</v>
      </c>
      <c r="G63" s="4" t="s">
        <v>21</v>
      </c>
      <c r="H63" s="5">
        <v>11</v>
      </c>
    </row>
    <row r="64" spans="1:9" x14ac:dyDescent="0.35">
      <c r="C64">
        <v>3</v>
      </c>
      <c r="D64" t="s">
        <v>75</v>
      </c>
      <c r="F64" t="s">
        <v>71</v>
      </c>
      <c r="G64" s="4" t="s">
        <v>21</v>
      </c>
      <c r="H64" s="5">
        <v>11</v>
      </c>
      <c r="I64" t="s">
        <v>61</v>
      </c>
    </row>
    <row r="65" spans="1:8" x14ac:dyDescent="0.35">
      <c r="C65">
        <v>4</v>
      </c>
      <c r="D65" t="s">
        <v>76</v>
      </c>
      <c r="F65" t="s">
        <v>71</v>
      </c>
      <c r="G65" s="4" t="s">
        <v>21</v>
      </c>
      <c r="H65" s="5">
        <v>20</v>
      </c>
    </row>
    <row r="66" spans="1:8" x14ac:dyDescent="0.35">
      <c r="C66">
        <v>5</v>
      </c>
      <c r="D66" t="s">
        <v>42</v>
      </c>
      <c r="F66" t="s">
        <v>71</v>
      </c>
      <c r="G66" s="4" t="s">
        <v>17</v>
      </c>
      <c r="H66" s="5">
        <v>15</v>
      </c>
    </row>
    <row r="67" spans="1:8" x14ac:dyDescent="0.35">
      <c r="C67">
        <v>6</v>
      </c>
      <c r="D67" t="s">
        <v>77</v>
      </c>
      <c r="F67" t="s">
        <v>71</v>
      </c>
      <c r="G67" s="4" t="s">
        <v>17</v>
      </c>
      <c r="H67" s="5">
        <v>16</v>
      </c>
    </row>
    <row r="68" spans="1:8" x14ac:dyDescent="0.35">
      <c r="C68">
        <v>7</v>
      </c>
      <c r="D68" t="s">
        <v>78</v>
      </c>
      <c r="F68" t="s">
        <v>71</v>
      </c>
      <c r="G68" s="7" t="s">
        <v>51</v>
      </c>
      <c r="H68" s="5">
        <v>17</v>
      </c>
    </row>
    <row r="69" spans="1:8" x14ac:dyDescent="0.35">
      <c r="C69">
        <v>8</v>
      </c>
      <c r="D69" t="s">
        <v>79</v>
      </c>
      <c r="F69" t="s">
        <v>71</v>
      </c>
      <c r="G69" s="4" t="s">
        <v>15</v>
      </c>
      <c r="H69" s="5">
        <v>19</v>
      </c>
    </row>
    <row r="70" spans="1:8" x14ac:dyDescent="0.35">
      <c r="C70">
        <v>9</v>
      </c>
      <c r="D70" t="s">
        <v>80</v>
      </c>
      <c r="F70" t="s">
        <v>71</v>
      </c>
      <c r="G70" s="8" t="s">
        <v>51</v>
      </c>
      <c r="H70" s="5">
        <v>35</v>
      </c>
    </row>
    <row r="71" spans="1:8" x14ac:dyDescent="0.35">
      <c r="C71">
        <v>10</v>
      </c>
      <c r="D71" t="s">
        <v>81</v>
      </c>
      <c r="F71" t="s">
        <v>71</v>
      </c>
      <c r="G71" s="4" t="s">
        <v>17</v>
      </c>
      <c r="H71" s="5">
        <v>5</v>
      </c>
    </row>
    <row r="72" spans="1:8" x14ac:dyDescent="0.35">
      <c r="C72">
        <v>11</v>
      </c>
      <c r="D72" t="s">
        <v>82</v>
      </c>
      <c r="F72" t="s">
        <v>71</v>
      </c>
      <c r="G72" s="4" t="s">
        <v>73</v>
      </c>
      <c r="H72" s="5">
        <v>37</v>
      </c>
    </row>
    <row r="73" spans="1:8" x14ac:dyDescent="0.35">
      <c r="C73">
        <v>12</v>
      </c>
      <c r="D73" t="s">
        <v>83</v>
      </c>
      <c r="F73" t="s">
        <v>71</v>
      </c>
      <c r="G73" s="4" t="s">
        <v>21</v>
      </c>
      <c r="H73" s="5">
        <v>8</v>
      </c>
    </row>
    <row r="74" spans="1:8" x14ac:dyDescent="0.35">
      <c r="C74">
        <v>13</v>
      </c>
      <c r="D74" t="s">
        <v>84</v>
      </c>
      <c r="F74" t="s">
        <v>71</v>
      </c>
      <c r="G74" s="4" t="s">
        <v>85</v>
      </c>
      <c r="H74" s="5">
        <v>35</v>
      </c>
    </row>
    <row r="75" spans="1:8" x14ac:dyDescent="0.35">
      <c r="C75">
        <v>14</v>
      </c>
      <c r="D75" t="s">
        <v>86</v>
      </c>
    </row>
    <row r="76" spans="1:8" x14ac:dyDescent="0.35">
      <c r="C76">
        <v>15</v>
      </c>
      <c r="D76" t="s">
        <v>87</v>
      </c>
      <c r="F76" t="s">
        <v>71</v>
      </c>
      <c r="G76" s="4" t="s">
        <v>17</v>
      </c>
      <c r="H76" s="5">
        <v>3</v>
      </c>
    </row>
    <row r="77" spans="1:8" x14ac:dyDescent="0.35">
      <c r="C77">
        <v>16</v>
      </c>
      <c r="D77" t="s">
        <v>88</v>
      </c>
      <c r="F77" t="s">
        <v>71</v>
      </c>
      <c r="G77" s="4" t="s">
        <v>21</v>
      </c>
      <c r="H77" s="5">
        <v>19</v>
      </c>
    </row>
    <row r="78" spans="1:8" x14ac:dyDescent="0.35">
      <c r="A78">
        <v>17</v>
      </c>
      <c r="C78">
        <v>17</v>
      </c>
      <c r="D78" t="s">
        <v>89</v>
      </c>
      <c r="F78" t="s">
        <v>71</v>
      </c>
      <c r="G78" s="4" t="s">
        <v>85</v>
      </c>
      <c r="H78" s="5">
        <v>35</v>
      </c>
    </row>
    <row r="80" spans="1:8" x14ac:dyDescent="0.35">
      <c r="B80" s="8">
        <v>9</v>
      </c>
      <c r="C80">
        <v>1</v>
      </c>
      <c r="D80" t="s">
        <v>90</v>
      </c>
      <c r="F80" t="s">
        <v>71</v>
      </c>
      <c r="G80" s="4" t="s">
        <v>15</v>
      </c>
      <c r="H80" s="5">
        <v>32</v>
      </c>
    </row>
    <row r="81" spans="3:8" x14ac:dyDescent="0.35">
      <c r="C81">
        <v>2</v>
      </c>
      <c r="D81" t="s">
        <v>91</v>
      </c>
      <c r="F81" t="s">
        <v>71</v>
      </c>
      <c r="G81" s="4" t="s">
        <v>16</v>
      </c>
      <c r="H81" s="5">
        <v>25</v>
      </c>
    </row>
    <row r="82" spans="3:8" x14ac:dyDescent="0.35">
      <c r="C82">
        <v>3</v>
      </c>
      <c r="D82" t="s">
        <v>92</v>
      </c>
      <c r="F82" t="s">
        <v>71</v>
      </c>
      <c r="G82" s="4" t="s">
        <v>16</v>
      </c>
      <c r="H82" s="5">
        <v>31</v>
      </c>
    </row>
    <row r="83" spans="3:8" x14ac:dyDescent="0.35">
      <c r="C83">
        <v>4</v>
      </c>
      <c r="D83" t="s">
        <v>93</v>
      </c>
      <c r="F83" t="s">
        <v>71</v>
      </c>
      <c r="G83" s="4" t="s">
        <v>15</v>
      </c>
      <c r="H83" s="5">
        <v>3</v>
      </c>
    </row>
    <row r="84" spans="3:8" x14ac:dyDescent="0.35">
      <c r="C84">
        <v>5</v>
      </c>
      <c r="D84" t="s">
        <v>94</v>
      </c>
      <c r="F84" t="s">
        <v>71</v>
      </c>
      <c r="G84" s="4" t="s">
        <v>19</v>
      </c>
      <c r="H84" s="5">
        <v>5</v>
      </c>
    </row>
    <row r="85" spans="3:8" x14ac:dyDescent="0.35">
      <c r="C85">
        <v>6</v>
      </c>
      <c r="D85" t="s">
        <v>95</v>
      </c>
      <c r="F85" t="s">
        <v>71</v>
      </c>
      <c r="G85" s="4" t="s">
        <v>19</v>
      </c>
      <c r="H85" s="5">
        <v>24</v>
      </c>
    </row>
    <row r="86" spans="3:8" x14ac:dyDescent="0.35">
      <c r="C86">
        <v>7</v>
      </c>
      <c r="D86" t="s">
        <v>96</v>
      </c>
      <c r="F86" t="s">
        <v>71</v>
      </c>
      <c r="G86" s="4" t="s">
        <v>19</v>
      </c>
      <c r="H86" s="5">
        <v>28</v>
      </c>
    </row>
    <row r="87" spans="3:8" x14ac:dyDescent="0.35">
      <c r="C87">
        <v>8</v>
      </c>
      <c r="D87" t="s">
        <v>100</v>
      </c>
      <c r="F87" t="s">
        <v>71</v>
      </c>
      <c r="G87" s="4" t="s">
        <v>15</v>
      </c>
      <c r="H87" s="5">
        <v>23</v>
      </c>
    </row>
    <row r="88" spans="3:8" x14ac:dyDescent="0.35">
      <c r="C88">
        <v>9</v>
      </c>
      <c r="D88" t="s">
        <v>97</v>
      </c>
      <c r="F88" t="s">
        <v>71</v>
      </c>
      <c r="G88" s="4" t="s">
        <v>15</v>
      </c>
      <c r="H88" s="5">
        <v>31</v>
      </c>
    </row>
    <row r="89" spans="3:8" x14ac:dyDescent="0.35">
      <c r="C89">
        <v>10</v>
      </c>
      <c r="D89" t="s">
        <v>98</v>
      </c>
      <c r="F89" t="s">
        <v>71</v>
      </c>
      <c r="G89" s="4" t="s">
        <v>16</v>
      </c>
      <c r="H89" s="5">
        <v>9</v>
      </c>
    </row>
    <row r="90" spans="3:8" x14ac:dyDescent="0.35">
      <c r="C90">
        <v>11</v>
      </c>
      <c r="D90" t="s">
        <v>99</v>
      </c>
      <c r="F90" t="s">
        <v>71</v>
      </c>
      <c r="G90" s="4" t="s">
        <v>19</v>
      </c>
      <c r="H90" s="5">
        <v>32</v>
      </c>
    </row>
    <row r="91" spans="3:8" x14ac:dyDescent="0.35">
      <c r="C91">
        <v>12</v>
      </c>
      <c r="D91" t="s">
        <v>101</v>
      </c>
      <c r="F91" t="s">
        <v>71</v>
      </c>
      <c r="G91" s="4" t="s">
        <v>16</v>
      </c>
      <c r="H91" s="5">
        <v>27</v>
      </c>
    </row>
    <row r="92" spans="3:8" x14ac:dyDescent="0.35">
      <c r="C92">
        <v>13</v>
      </c>
      <c r="D92" t="s">
        <v>102</v>
      </c>
      <c r="F92" t="s">
        <v>71</v>
      </c>
      <c r="G92" s="4" t="s">
        <v>16</v>
      </c>
      <c r="H92" s="5">
        <v>14</v>
      </c>
    </row>
    <row r="93" spans="3:8" x14ac:dyDescent="0.35">
      <c r="C93">
        <v>14</v>
      </c>
      <c r="D93" t="s">
        <v>103</v>
      </c>
      <c r="F93" t="s">
        <v>71</v>
      </c>
      <c r="G93" s="4" t="s">
        <v>15</v>
      </c>
      <c r="H93" s="5">
        <v>25</v>
      </c>
    </row>
    <row r="94" spans="3:8" x14ac:dyDescent="0.35">
      <c r="C94">
        <v>15</v>
      </c>
      <c r="D94" t="s">
        <v>104</v>
      </c>
    </row>
    <row r="95" spans="3:8" x14ac:dyDescent="0.35">
      <c r="C95">
        <v>16</v>
      </c>
      <c r="D95" t="s">
        <v>105</v>
      </c>
      <c r="F95" t="s">
        <v>71</v>
      </c>
      <c r="G95" s="8" t="s">
        <v>51</v>
      </c>
      <c r="H95" s="5">
        <v>20</v>
      </c>
    </row>
    <row r="96" spans="3:8" x14ac:dyDescent="0.35">
      <c r="C96">
        <v>17</v>
      </c>
      <c r="D96" t="s">
        <v>106</v>
      </c>
    </row>
    <row r="97" spans="1:8" x14ac:dyDescent="0.35">
      <c r="A97">
        <v>18</v>
      </c>
      <c r="C97">
        <v>18</v>
      </c>
      <c r="D97" t="s">
        <v>107</v>
      </c>
    </row>
    <row r="99" spans="1:8" x14ac:dyDescent="0.35">
      <c r="B99" s="8">
        <v>10</v>
      </c>
      <c r="C99">
        <v>1</v>
      </c>
      <c r="D99" t="s">
        <v>108</v>
      </c>
      <c r="F99" t="s">
        <v>71</v>
      </c>
      <c r="G99" s="4" t="s">
        <v>109</v>
      </c>
      <c r="H99" s="5">
        <v>8</v>
      </c>
    </row>
    <row r="100" spans="1:8" x14ac:dyDescent="0.35">
      <c r="C100">
        <v>2</v>
      </c>
      <c r="D100" t="s">
        <v>110</v>
      </c>
      <c r="F100" t="s">
        <v>71</v>
      </c>
      <c r="G100" s="4" t="s">
        <v>109</v>
      </c>
      <c r="H100" s="5">
        <v>28</v>
      </c>
    </row>
    <row r="101" spans="1:8" x14ac:dyDescent="0.35">
      <c r="C101">
        <v>3</v>
      </c>
      <c r="D101" t="s">
        <v>111</v>
      </c>
      <c r="F101" t="s">
        <v>71</v>
      </c>
      <c r="G101" s="4" t="s">
        <v>109</v>
      </c>
      <c r="H101" s="5">
        <v>36</v>
      </c>
    </row>
    <row r="102" spans="1:8" x14ac:dyDescent="0.35">
      <c r="C102">
        <v>4</v>
      </c>
      <c r="D102" t="s">
        <v>112</v>
      </c>
      <c r="F102" t="s">
        <v>71</v>
      </c>
      <c r="G102" s="4" t="s">
        <v>73</v>
      </c>
      <c r="H102" s="5">
        <v>3</v>
      </c>
    </row>
    <row r="103" spans="1:8" x14ac:dyDescent="0.35">
      <c r="C103">
        <v>5</v>
      </c>
      <c r="D103" t="s">
        <v>113</v>
      </c>
      <c r="F103" t="s">
        <v>71</v>
      </c>
      <c r="G103" s="4" t="s">
        <v>73</v>
      </c>
      <c r="H103" s="5">
        <v>5</v>
      </c>
    </row>
    <row r="104" spans="1:8" x14ac:dyDescent="0.35">
      <c r="C104">
        <v>6</v>
      </c>
      <c r="D104" t="s">
        <v>114</v>
      </c>
      <c r="F104" t="s">
        <v>71</v>
      </c>
      <c r="G104" s="4" t="s">
        <v>73</v>
      </c>
      <c r="H104" s="5">
        <v>7</v>
      </c>
    </row>
    <row r="105" spans="1:8" x14ac:dyDescent="0.35">
      <c r="C105">
        <v>7</v>
      </c>
      <c r="D105" t="s">
        <v>116</v>
      </c>
      <c r="F105" t="s">
        <v>71</v>
      </c>
      <c r="G105" s="4" t="s">
        <v>117</v>
      </c>
      <c r="H105" s="5">
        <v>10</v>
      </c>
    </row>
    <row r="106" spans="1:8" x14ac:dyDescent="0.35">
      <c r="C106">
        <v>8</v>
      </c>
      <c r="D106" t="s">
        <v>115</v>
      </c>
      <c r="E106" t="s">
        <v>49</v>
      </c>
      <c r="F106" t="s">
        <v>71</v>
      </c>
      <c r="H106" s="5">
        <v>3</v>
      </c>
    </row>
    <row r="107" spans="1:8" x14ac:dyDescent="0.35">
      <c r="C107">
        <v>9</v>
      </c>
      <c r="D107" t="s">
        <v>118</v>
      </c>
    </row>
    <row r="108" spans="1:8" x14ac:dyDescent="0.35">
      <c r="A108">
        <v>10</v>
      </c>
      <c r="C108">
        <v>10</v>
      </c>
      <c r="D108" t="s">
        <v>119</v>
      </c>
    </row>
    <row r="110" spans="1:8" x14ac:dyDescent="0.35">
      <c r="B110" s="8">
        <v>13</v>
      </c>
      <c r="C110">
        <v>1</v>
      </c>
      <c r="D110" t="s">
        <v>132</v>
      </c>
      <c r="F110" t="s">
        <v>70</v>
      </c>
      <c r="G110" s="8" t="s">
        <v>51</v>
      </c>
    </row>
    <row r="111" spans="1:8" x14ac:dyDescent="0.35">
      <c r="C111">
        <v>2</v>
      </c>
      <c r="D111" t="s">
        <v>125</v>
      </c>
      <c r="F111" t="s">
        <v>70</v>
      </c>
      <c r="G111" s="4" t="s">
        <v>126</v>
      </c>
      <c r="H111" s="5">
        <v>28</v>
      </c>
    </row>
    <row r="112" spans="1:8" x14ac:dyDescent="0.35">
      <c r="C112">
        <v>3</v>
      </c>
      <c r="D112" t="s">
        <v>128</v>
      </c>
      <c r="F112" t="s">
        <v>70</v>
      </c>
      <c r="G112" s="4" t="s">
        <v>126</v>
      </c>
      <c r="H112" s="5">
        <v>14</v>
      </c>
    </row>
    <row r="113" spans="1:8" x14ac:dyDescent="0.35">
      <c r="C113">
        <v>4</v>
      </c>
      <c r="D113" t="s">
        <v>131</v>
      </c>
      <c r="F113" t="s">
        <v>70</v>
      </c>
      <c r="G113" s="4" t="s">
        <v>109</v>
      </c>
    </row>
    <row r="114" spans="1:8" x14ac:dyDescent="0.35">
      <c r="C114">
        <v>5</v>
      </c>
      <c r="D114" t="s">
        <v>122</v>
      </c>
      <c r="F114" t="s">
        <v>70</v>
      </c>
      <c r="G114" s="4" t="s">
        <v>109</v>
      </c>
      <c r="H114" s="5">
        <v>1</v>
      </c>
    </row>
    <row r="115" spans="1:8" x14ac:dyDescent="0.35">
      <c r="C115">
        <v>6</v>
      </c>
      <c r="D115" t="s">
        <v>123</v>
      </c>
      <c r="F115" t="s">
        <v>70</v>
      </c>
      <c r="G115" s="4" t="s">
        <v>109</v>
      </c>
      <c r="H115" s="5">
        <v>28</v>
      </c>
    </row>
    <row r="116" spans="1:8" x14ac:dyDescent="0.35">
      <c r="C116">
        <v>7</v>
      </c>
      <c r="D116" t="s">
        <v>124</v>
      </c>
      <c r="F116" t="s">
        <v>70</v>
      </c>
      <c r="G116" s="4" t="s">
        <v>109</v>
      </c>
      <c r="H116" s="5">
        <v>11</v>
      </c>
    </row>
    <row r="117" spans="1:8" x14ac:dyDescent="0.35">
      <c r="C117">
        <v>8</v>
      </c>
      <c r="D117" t="s">
        <v>133</v>
      </c>
      <c r="F117" t="s">
        <v>70</v>
      </c>
      <c r="G117" s="4" t="s">
        <v>121</v>
      </c>
      <c r="H117">
        <v>24</v>
      </c>
    </row>
    <row r="118" spans="1:8" x14ac:dyDescent="0.35">
      <c r="C118">
        <v>9</v>
      </c>
      <c r="D118" t="s">
        <v>134</v>
      </c>
      <c r="F118" t="s">
        <v>70</v>
      </c>
      <c r="G118" s="4" t="s">
        <v>121</v>
      </c>
      <c r="H118">
        <v>22</v>
      </c>
    </row>
    <row r="119" spans="1:8" x14ac:dyDescent="0.35">
      <c r="C119">
        <v>10</v>
      </c>
      <c r="D119" t="s">
        <v>135</v>
      </c>
      <c r="F119" t="s">
        <v>70</v>
      </c>
      <c r="G119" s="4" t="s">
        <v>121</v>
      </c>
      <c r="H119">
        <v>22</v>
      </c>
    </row>
    <row r="120" spans="1:8" x14ac:dyDescent="0.35">
      <c r="C120">
        <v>11</v>
      </c>
      <c r="D120" t="s">
        <v>120</v>
      </c>
      <c r="F120" t="s">
        <v>70</v>
      </c>
      <c r="G120" s="4" t="s">
        <v>121</v>
      </c>
      <c r="H120" s="5">
        <v>22</v>
      </c>
    </row>
    <row r="121" spans="1:8" x14ac:dyDescent="0.35">
      <c r="C121">
        <v>12</v>
      </c>
      <c r="D121" t="s">
        <v>129</v>
      </c>
      <c r="F121" t="s">
        <v>70</v>
      </c>
      <c r="G121" s="4" t="s">
        <v>130</v>
      </c>
    </row>
    <row r="122" spans="1:8" x14ac:dyDescent="0.35">
      <c r="A122">
        <v>13</v>
      </c>
      <c r="C122">
        <v>13</v>
      </c>
      <c r="D122" t="s">
        <v>127</v>
      </c>
      <c r="F122" t="s">
        <v>70</v>
      </c>
    </row>
  </sheetData>
  <sortState xmlns:xlrd2="http://schemas.microsoft.com/office/spreadsheetml/2017/richdata2" ref="D5:H10">
    <sortCondition ref="G5:G10"/>
  </sortState>
  <mergeCells count="3">
    <mergeCell ref="E4:H4"/>
    <mergeCell ref="J4:K4"/>
    <mergeCell ref="B2:M2"/>
  </mergeCells>
  <pageMargins left="0.7" right="0.7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21"/>
  <sheetViews>
    <sheetView topLeftCell="A10" workbookViewId="0">
      <selection activeCell="M22" sqref="M22"/>
    </sheetView>
  </sheetViews>
  <sheetFormatPr defaultRowHeight="14.5" x14ac:dyDescent="0.35"/>
  <cols>
    <col min="2" max="2" width="3.7265625" customWidth="1"/>
    <col min="3" max="3" width="16.26953125" bestFit="1" customWidth="1"/>
    <col min="4" max="4" width="3.7265625" customWidth="1"/>
    <col min="5" max="5" width="4.26953125" customWidth="1"/>
    <col min="6" max="6" width="3.7265625" customWidth="1"/>
    <col min="7" max="7" width="3.1796875" customWidth="1"/>
    <col min="8" max="8" width="12.54296875" bestFit="1" customWidth="1"/>
    <col min="9" max="9" width="14" bestFit="1" customWidth="1"/>
    <col min="10" max="10" width="5" customWidth="1"/>
    <col min="11" max="11" width="5.1796875" customWidth="1"/>
  </cols>
  <sheetData>
    <row r="3" spans="2:11" ht="15" thickBot="1" x14ac:dyDescent="0.4">
      <c r="B3" s="114"/>
      <c r="C3" s="111" t="s">
        <v>295</v>
      </c>
      <c r="D3" s="280" t="s">
        <v>289</v>
      </c>
      <c r="E3" s="286"/>
      <c r="F3" s="113"/>
      <c r="G3" s="114"/>
      <c r="H3" s="111" t="s">
        <v>314</v>
      </c>
      <c r="I3" s="116" t="s">
        <v>292</v>
      </c>
      <c r="J3" s="280" t="s">
        <v>289</v>
      </c>
      <c r="K3" s="286"/>
    </row>
    <row r="4" spans="2:11" ht="15" thickTop="1" x14ac:dyDescent="0.35">
      <c r="B4" s="25">
        <v>1</v>
      </c>
      <c r="C4" t="s">
        <v>290</v>
      </c>
      <c r="D4" s="22">
        <v>1</v>
      </c>
      <c r="E4" s="27" t="s">
        <v>291</v>
      </c>
      <c r="G4" s="115">
        <v>1</v>
      </c>
      <c r="H4" t="s">
        <v>315</v>
      </c>
      <c r="I4" s="25" t="s">
        <v>305</v>
      </c>
      <c r="J4" s="22">
        <v>1</v>
      </c>
      <c r="K4" s="27" t="s">
        <v>291</v>
      </c>
    </row>
    <row r="5" spans="2:11" x14ac:dyDescent="0.35">
      <c r="B5" s="25"/>
      <c r="D5" s="22"/>
      <c r="E5" s="27"/>
      <c r="G5" s="25">
        <v>2</v>
      </c>
      <c r="H5" t="s">
        <v>306</v>
      </c>
      <c r="I5" s="25" t="s">
        <v>307</v>
      </c>
      <c r="J5" s="22">
        <v>2</v>
      </c>
      <c r="K5" s="27" t="s">
        <v>291</v>
      </c>
    </row>
    <row r="6" spans="2:11" x14ac:dyDescent="0.35">
      <c r="B6" s="25"/>
      <c r="D6" s="22"/>
      <c r="E6" s="27"/>
      <c r="G6" s="25"/>
      <c r="I6" s="25"/>
      <c r="J6" s="22"/>
      <c r="K6" s="27"/>
    </row>
    <row r="7" spans="2:11" x14ac:dyDescent="0.35">
      <c r="B7" s="25">
        <v>2</v>
      </c>
      <c r="C7" t="s">
        <v>293</v>
      </c>
      <c r="D7" s="22">
        <v>1</v>
      </c>
      <c r="E7" s="27" t="s">
        <v>294</v>
      </c>
      <c r="G7" s="25">
        <v>1</v>
      </c>
      <c r="H7" t="s">
        <v>296</v>
      </c>
      <c r="I7" s="25" t="s">
        <v>299</v>
      </c>
      <c r="J7" s="22">
        <v>1</v>
      </c>
      <c r="K7" s="27" t="s">
        <v>294</v>
      </c>
    </row>
    <row r="8" spans="2:11" x14ac:dyDescent="0.35">
      <c r="B8" s="25"/>
      <c r="D8" s="22"/>
      <c r="E8" s="27"/>
      <c r="G8" s="25">
        <v>2</v>
      </c>
      <c r="H8" t="s">
        <v>297</v>
      </c>
      <c r="I8" s="25" t="s">
        <v>299</v>
      </c>
      <c r="J8" s="22">
        <v>6</v>
      </c>
      <c r="K8" s="27" t="s">
        <v>300</v>
      </c>
    </row>
    <row r="9" spans="2:11" x14ac:dyDescent="0.35">
      <c r="B9" s="25"/>
      <c r="D9" s="22"/>
      <c r="E9" s="27"/>
      <c r="G9" s="25">
        <v>3</v>
      </c>
      <c r="H9" t="s">
        <v>298</v>
      </c>
      <c r="I9" s="25" t="s">
        <v>302</v>
      </c>
      <c r="J9" s="22">
        <v>4</v>
      </c>
      <c r="K9" s="27" t="s">
        <v>291</v>
      </c>
    </row>
    <row r="10" spans="2:11" x14ac:dyDescent="0.35">
      <c r="B10" s="25"/>
      <c r="D10" s="22"/>
      <c r="E10" s="27"/>
      <c r="G10" s="25">
        <v>4</v>
      </c>
      <c r="H10" t="s">
        <v>434</v>
      </c>
      <c r="I10" s="25" t="s">
        <v>301</v>
      </c>
      <c r="J10" s="22">
        <v>2</v>
      </c>
      <c r="K10" s="27" t="s">
        <v>291</v>
      </c>
    </row>
    <row r="11" spans="2:11" x14ac:dyDescent="0.35">
      <c r="B11" s="25"/>
      <c r="D11" s="22"/>
      <c r="E11" s="27"/>
      <c r="G11" s="25">
        <v>5</v>
      </c>
      <c r="H11" t="s">
        <v>303</v>
      </c>
      <c r="I11" s="25" t="s">
        <v>301</v>
      </c>
      <c r="J11" s="22">
        <v>10</v>
      </c>
      <c r="K11" s="27" t="s">
        <v>304</v>
      </c>
    </row>
    <row r="12" spans="2:11" x14ac:dyDescent="0.35">
      <c r="B12" s="25"/>
      <c r="D12" s="22"/>
      <c r="E12" s="27"/>
      <c r="G12" s="25">
        <v>6</v>
      </c>
      <c r="H12" t="s">
        <v>308</v>
      </c>
      <c r="I12" s="25" t="s">
        <v>435</v>
      </c>
      <c r="J12" s="22">
        <v>2</v>
      </c>
      <c r="K12" s="27" t="s">
        <v>294</v>
      </c>
    </row>
    <row r="13" spans="2:11" x14ac:dyDescent="0.35">
      <c r="B13" s="25"/>
      <c r="D13" s="22"/>
      <c r="E13" s="27"/>
      <c r="G13" s="25">
        <v>7</v>
      </c>
      <c r="H13" t="s">
        <v>311</v>
      </c>
      <c r="I13" s="25" t="s">
        <v>301</v>
      </c>
      <c r="J13" s="22">
        <v>2</v>
      </c>
      <c r="K13" s="27" t="s">
        <v>291</v>
      </c>
    </row>
    <row r="14" spans="2:11" x14ac:dyDescent="0.35">
      <c r="B14" s="25">
        <v>3</v>
      </c>
      <c r="C14" t="s">
        <v>309</v>
      </c>
      <c r="D14" s="22"/>
      <c r="E14" s="27"/>
      <c r="G14" s="25"/>
      <c r="I14" s="25" t="s">
        <v>305</v>
      </c>
      <c r="J14" s="22">
        <v>1</v>
      </c>
      <c r="K14" s="27" t="s">
        <v>291</v>
      </c>
    </row>
    <row r="15" spans="2:11" x14ac:dyDescent="0.35">
      <c r="B15" s="25"/>
      <c r="D15" s="22"/>
      <c r="E15" s="27"/>
      <c r="G15" s="25"/>
      <c r="I15" s="25"/>
      <c r="J15" s="22"/>
      <c r="K15" s="27"/>
    </row>
    <row r="16" spans="2:11" x14ac:dyDescent="0.35">
      <c r="B16" s="25">
        <v>4</v>
      </c>
      <c r="C16" t="s">
        <v>436</v>
      </c>
      <c r="D16" s="22">
        <v>1</v>
      </c>
      <c r="E16" s="27" t="s">
        <v>291</v>
      </c>
      <c r="G16" s="25"/>
      <c r="I16" s="25"/>
      <c r="J16" s="22"/>
      <c r="K16" s="27"/>
    </row>
    <row r="17" spans="2:11" x14ac:dyDescent="0.35">
      <c r="B17" s="25">
        <v>5</v>
      </c>
      <c r="C17" t="s">
        <v>310</v>
      </c>
      <c r="D17" s="22">
        <v>1</v>
      </c>
      <c r="E17" s="27" t="s">
        <v>291</v>
      </c>
      <c r="G17" s="25"/>
      <c r="I17" s="25" t="s">
        <v>299</v>
      </c>
      <c r="J17" s="22"/>
      <c r="K17" s="27"/>
    </row>
    <row r="18" spans="2:11" x14ac:dyDescent="0.35">
      <c r="B18" s="25">
        <v>6</v>
      </c>
      <c r="C18" t="s">
        <v>313</v>
      </c>
      <c r="D18" s="22">
        <v>4</v>
      </c>
      <c r="E18" s="27" t="s">
        <v>291</v>
      </c>
      <c r="G18" s="25"/>
      <c r="I18" s="25" t="s">
        <v>312</v>
      </c>
      <c r="J18" s="22"/>
      <c r="K18" s="27"/>
    </row>
    <row r="19" spans="2:11" x14ac:dyDescent="0.35">
      <c r="B19" s="25"/>
      <c r="D19" s="22"/>
      <c r="E19" s="27"/>
      <c r="G19" s="25"/>
      <c r="I19" s="25"/>
      <c r="J19" s="22"/>
      <c r="K19" s="27"/>
    </row>
    <row r="20" spans="2:11" x14ac:dyDescent="0.35">
      <c r="B20" s="25"/>
      <c r="D20" s="22"/>
      <c r="E20" s="27"/>
      <c r="G20" s="25"/>
      <c r="I20" s="25"/>
      <c r="J20" s="22"/>
      <c r="K20" s="27"/>
    </row>
    <row r="21" spans="2:11" x14ac:dyDescent="0.35">
      <c r="B21" s="45"/>
      <c r="C21" s="46"/>
      <c r="D21" s="47"/>
      <c r="E21" s="50"/>
      <c r="F21" s="46"/>
      <c r="G21" s="45"/>
      <c r="H21" s="46"/>
      <c r="I21" s="45"/>
      <c r="J21" s="47"/>
      <c r="K21" s="50"/>
    </row>
  </sheetData>
  <mergeCells count="2">
    <mergeCell ref="D3:E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33"/>
  <sheetViews>
    <sheetView topLeftCell="B1" workbookViewId="0">
      <selection activeCell="N229" sqref="N229"/>
    </sheetView>
  </sheetViews>
  <sheetFormatPr defaultRowHeight="14.5" x14ac:dyDescent="0.35"/>
  <cols>
    <col min="3" max="3" width="3.81640625" bestFit="1" customWidth="1"/>
    <col min="4" max="4" width="2.81640625" customWidth="1"/>
    <col min="5" max="5" width="30.26953125" bestFit="1" customWidth="1"/>
    <col min="6" max="6" width="6.81640625" bestFit="1" customWidth="1"/>
    <col min="7" max="7" width="15.7265625" bestFit="1" customWidth="1"/>
    <col min="8" max="8" width="5" bestFit="1" customWidth="1"/>
    <col min="9" max="9" width="3.26953125" bestFit="1" customWidth="1"/>
    <col min="10" max="10" width="3" bestFit="1" customWidth="1"/>
    <col min="11" max="11" width="8" bestFit="1" customWidth="1"/>
    <col min="12" max="12" width="13.26953125" customWidth="1"/>
  </cols>
  <sheetData>
    <row r="1" spans="2:12" ht="15" thickBot="1" x14ac:dyDescent="0.4"/>
    <row r="2" spans="2:12" x14ac:dyDescent="0.35">
      <c r="B2" s="272" t="s">
        <v>437</v>
      </c>
      <c r="C2" s="273"/>
      <c r="D2" s="273"/>
      <c r="E2" s="273"/>
      <c r="F2" s="273"/>
      <c r="G2" s="273"/>
      <c r="H2" s="273"/>
      <c r="I2" s="273"/>
      <c r="J2" s="273"/>
      <c r="K2" s="273"/>
      <c r="L2" s="274"/>
    </row>
    <row r="3" spans="2:12" x14ac:dyDescent="0.35">
      <c r="B3" s="275" t="s">
        <v>284</v>
      </c>
      <c r="C3" s="276"/>
      <c r="D3" s="276"/>
      <c r="E3" s="276"/>
      <c r="F3" s="276"/>
      <c r="G3" s="276"/>
      <c r="H3" s="276"/>
      <c r="I3" s="276"/>
      <c r="J3" s="276"/>
      <c r="K3" s="276"/>
      <c r="L3" s="277"/>
    </row>
    <row r="4" spans="2:12" x14ac:dyDescent="0.35">
      <c r="B4" s="275" t="s">
        <v>285</v>
      </c>
      <c r="C4" s="276"/>
      <c r="D4" s="276"/>
      <c r="E4" s="276"/>
      <c r="F4" s="276"/>
      <c r="G4" s="276"/>
      <c r="H4" s="276"/>
      <c r="I4" s="276"/>
      <c r="J4" s="276"/>
      <c r="K4" s="276"/>
      <c r="L4" s="277"/>
    </row>
    <row r="5" spans="2:12" x14ac:dyDescent="0.35">
      <c r="B5" s="100">
        <v>2024</v>
      </c>
      <c r="C5" s="101"/>
      <c r="D5" s="101"/>
      <c r="E5" s="101"/>
      <c r="F5" s="101"/>
      <c r="G5" s="101"/>
      <c r="H5" s="101"/>
      <c r="I5" s="101"/>
      <c r="J5" s="101"/>
      <c r="K5" s="101"/>
      <c r="L5" s="18"/>
    </row>
    <row r="6" spans="2:12" ht="16" thickBot="1" x14ac:dyDescent="0.4">
      <c r="B6" s="32" t="s">
        <v>278</v>
      </c>
      <c r="C6" s="31" t="s">
        <v>4</v>
      </c>
      <c r="D6" s="102"/>
      <c r="E6" s="102" t="s">
        <v>0</v>
      </c>
      <c r="F6" s="269" t="s">
        <v>1</v>
      </c>
      <c r="G6" s="270"/>
      <c r="H6" s="270"/>
      <c r="I6" s="270"/>
      <c r="J6" s="271"/>
      <c r="K6" s="102" t="s">
        <v>423</v>
      </c>
      <c r="L6" s="107" t="s">
        <v>280</v>
      </c>
    </row>
    <row r="7" spans="2:12" ht="19" thickTop="1" x14ac:dyDescent="0.45">
      <c r="B7" s="11">
        <v>1</v>
      </c>
      <c r="C7" s="24">
        <v>1</v>
      </c>
      <c r="D7" s="19"/>
      <c r="E7" s="20" t="s">
        <v>402</v>
      </c>
      <c r="F7" s="22"/>
      <c r="G7" s="20" t="s">
        <v>70</v>
      </c>
      <c r="H7" s="19" t="s">
        <v>14</v>
      </c>
      <c r="I7" s="21">
        <v>25</v>
      </c>
      <c r="J7" s="27"/>
      <c r="K7" s="20">
        <v>1</v>
      </c>
      <c r="L7" s="69"/>
    </row>
    <row r="8" spans="2:12" x14ac:dyDescent="0.35">
      <c r="B8" s="12" t="s">
        <v>286</v>
      </c>
      <c r="C8" s="34">
        <v>2</v>
      </c>
      <c r="D8" s="35"/>
      <c r="E8" s="71" t="s">
        <v>10</v>
      </c>
      <c r="F8" s="72"/>
      <c r="G8" s="71" t="s">
        <v>70</v>
      </c>
      <c r="H8" s="73" t="s">
        <v>16</v>
      </c>
      <c r="I8" s="74">
        <v>11</v>
      </c>
      <c r="J8" s="104"/>
      <c r="K8" s="71">
        <v>2</v>
      </c>
      <c r="L8" s="66"/>
    </row>
    <row r="9" spans="2:12" x14ac:dyDescent="0.35">
      <c r="B9" s="12"/>
      <c r="C9" s="24">
        <v>3</v>
      </c>
      <c r="D9" s="19"/>
      <c r="E9" s="106" t="s">
        <v>398</v>
      </c>
      <c r="F9" s="52"/>
      <c r="G9" s="106" t="s">
        <v>70</v>
      </c>
      <c r="H9" s="126" t="s">
        <v>15</v>
      </c>
      <c r="I9" s="128">
        <v>22</v>
      </c>
      <c r="J9" s="75"/>
      <c r="K9" s="106">
        <v>2</v>
      </c>
      <c r="L9" s="138">
        <v>817332032</v>
      </c>
    </row>
    <row r="10" spans="2:12" x14ac:dyDescent="0.35">
      <c r="B10" s="13"/>
      <c r="C10" s="42">
        <v>4</v>
      </c>
      <c r="D10" s="36"/>
      <c r="E10" s="36" t="s">
        <v>7</v>
      </c>
      <c r="F10" s="37"/>
      <c r="G10" s="36" t="s">
        <v>70</v>
      </c>
      <c r="H10" s="35" t="s">
        <v>15</v>
      </c>
      <c r="I10" s="38">
        <v>25</v>
      </c>
      <c r="J10" s="39"/>
      <c r="K10" s="36">
        <v>2</v>
      </c>
      <c r="L10" s="66"/>
    </row>
    <row r="11" spans="2:12" x14ac:dyDescent="0.35">
      <c r="B11" s="13"/>
      <c r="C11" s="42">
        <v>5</v>
      </c>
      <c r="D11" s="36"/>
      <c r="E11" s="36" t="s">
        <v>373</v>
      </c>
      <c r="F11" s="37"/>
      <c r="G11" s="36" t="s">
        <v>70</v>
      </c>
      <c r="H11" s="35" t="s">
        <v>15</v>
      </c>
      <c r="I11" s="38">
        <v>1</v>
      </c>
      <c r="J11" s="39"/>
      <c r="K11" s="36">
        <v>2</v>
      </c>
      <c r="L11" s="66"/>
    </row>
    <row r="12" spans="2:12" x14ac:dyDescent="0.35">
      <c r="B12" s="13"/>
      <c r="C12" s="42">
        <v>6</v>
      </c>
      <c r="D12" s="36"/>
      <c r="E12" s="36" t="s">
        <v>374</v>
      </c>
      <c r="F12" s="37"/>
      <c r="G12" s="36" t="s">
        <v>70</v>
      </c>
      <c r="H12" s="35" t="s">
        <v>15</v>
      </c>
      <c r="I12" s="38">
        <v>7</v>
      </c>
      <c r="J12" s="39"/>
      <c r="K12" s="36">
        <v>2</v>
      </c>
      <c r="L12" s="66"/>
    </row>
    <row r="13" spans="2:12" x14ac:dyDescent="0.35">
      <c r="B13" s="13"/>
      <c r="C13" s="42">
        <v>7</v>
      </c>
      <c r="D13" s="36"/>
      <c r="E13" s="36" t="s">
        <v>376</v>
      </c>
      <c r="F13" s="37"/>
      <c r="G13" s="36" t="s">
        <v>70</v>
      </c>
      <c r="H13" s="35" t="s">
        <v>15</v>
      </c>
      <c r="I13" s="38">
        <v>4</v>
      </c>
      <c r="J13" s="39"/>
      <c r="K13" s="36">
        <v>2</v>
      </c>
      <c r="L13" s="66"/>
    </row>
    <row r="14" spans="2:12" x14ac:dyDescent="0.35">
      <c r="B14" s="13"/>
      <c r="C14" s="152">
        <v>8</v>
      </c>
      <c r="D14" s="36"/>
      <c r="E14" s="36" t="s">
        <v>511</v>
      </c>
      <c r="F14" s="37"/>
      <c r="G14" s="36" t="s">
        <v>70</v>
      </c>
      <c r="H14" s="35" t="s">
        <v>16</v>
      </c>
      <c r="I14" s="38">
        <v>25</v>
      </c>
      <c r="J14" s="39"/>
      <c r="K14" s="36">
        <v>1</v>
      </c>
      <c r="L14" s="66"/>
    </row>
    <row r="15" spans="2:12" x14ac:dyDescent="0.35">
      <c r="B15" s="13"/>
      <c r="C15" s="152">
        <v>9</v>
      </c>
      <c r="D15" s="36"/>
      <c r="E15" s="55" t="s">
        <v>377</v>
      </c>
      <c r="F15" s="37"/>
      <c r="G15" s="55" t="s">
        <v>70</v>
      </c>
      <c r="H15" s="57" t="s">
        <v>16</v>
      </c>
      <c r="I15" s="58">
        <v>25</v>
      </c>
      <c r="J15" s="39"/>
      <c r="K15" s="55">
        <v>2</v>
      </c>
      <c r="L15" s="66"/>
    </row>
    <row r="16" spans="2:12" x14ac:dyDescent="0.35">
      <c r="B16" s="13"/>
      <c r="C16" s="42"/>
      <c r="D16" s="36"/>
      <c r="E16" s="36"/>
      <c r="F16" s="37"/>
      <c r="G16" s="36"/>
      <c r="H16" s="35"/>
      <c r="I16" s="38"/>
      <c r="J16" s="39"/>
      <c r="K16" s="36"/>
      <c r="L16" s="66"/>
    </row>
    <row r="17" spans="2:12" x14ac:dyDescent="0.35">
      <c r="B17" s="13"/>
      <c r="C17" s="42"/>
      <c r="D17" s="36"/>
      <c r="E17" s="36"/>
      <c r="F17" s="37"/>
      <c r="G17" s="36"/>
      <c r="H17" s="35"/>
      <c r="I17" s="38"/>
      <c r="J17" s="39"/>
      <c r="K17" s="36"/>
      <c r="L17" s="66"/>
    </row>
    <row r="18" spans="2:12" ht="18.5" x14ac:dyDescent="0.45">
      <c r="B18" s="14">
        <v>2</v>
      </c>
      <c r="C18" s="157">
        <v>1</v>
      </c>
      <c r="D18" s="125"/>
      <c r="E18" s="20" t="s">
        <v>399</v>
      </c>
      <c r="F18" s="22"/>
      <c r="G18" s="20" t="s">
        <v>70</v>
      </c>
      <c r="H18" s="19" t="s">
        <v>19</v>
      </c>
      <c r="I18" s="21">
        <v>4</v>
      </c>
      <c r="J18" s="28"/>
      <c r="K18" s="19">
        <v>2</v>
      </c>
      <c r="L18" s="66"/>
    </row>
    <row r="19" spans="2:12" x14ac:dyDescent="0.35">
      <c r="B19" s="12" t="s">
        <v>286</v>
      </c>
      <c r="C19" s="152">
        <v>2</v>
      </c>
      <c r="D19" s="125"/>
      <c r="E19" s="140" t="s">
        <v>508</v>
      </c>
      <c r="F19" s="141"/>
      <c r="G19" s="140" t="s">
        <v>70</v>
      </c>
      <c r="H19" s="142" t="s">
        <v>19</v>
      </c>
      <c r="I19" s="143">
        <v>32</v>
      </c>
      <c r="J19" s="139"/>
      <c r="K19" s="159">
        <v>1</v>
      </c>
      <c r="L19" s="66"/>
    </row>
    <row r="20" spans="2:12" x14ac:dyDescent="0.35">
      <c r="B20" s="12"/>
      <c r="C20" s="152">
        <v>3</v>
      </c>
      <c r="D20" s="36"/>
      <c r="E20" s="36" t="s">
        <v>509</v>
      </c>
      <c r="F20" s="37"/>
      <c r="G20" s="36" t="s">
        <v>70</v>
      </c>
      <c r="H20" s="35" t="s">
        <v>21</v>
      </c>
      <c r="I20" s="38">
        <v>1</v>
      </c>
      <c r="J20" s="39"/>
      <c r="K20" s="35">
        <v>1</v>
      </c>
      <c r="L20" s="66"/>
    </row>
    <row r="21" spans="2:12" x14ac:dyDescent="0.35">
      <c r="B21" s="10"/>
      <c r="C21" s="42">
        <v>4</v>
      </c>
      <c r="D21" s="36"/>
      <c r="E21" s="106" t="s">
        <v>25</v>
      </c>
      <c r="F21" s="127"/>
      <c r="G21" s="106" t="s">
        <v>70</v>
      </c>
      <c r="H21" s="126" t="s">
        <v>21</v>
      </c>
      <c r="I21" s="128">
        <v>17</v>
      </c>
      <c r="J21" s="129"/>
      <c r="K21" s="126">
        <v>2</v>
      </c>
      <c r="L21" s="66"/>
    </row>
    <row r="22" spans="2:12" x14ac:dyDescent="0.35">
      <c r="B22" s="10"/>
      <c r="C22" s="25">
        <v>5</v>
      </c>
      <c r="D22" s="20"/>
      <c r="E22" s="36" t="s">
        <v>510</v>
      </c>
      <c r="F22" s="37"/>
      <c r="G22" s="36" t="s">
        <v>70</v>
      </c>
      <c r="H22" s="35" t="s">
        <v>19</v>
      </c>
      <c r="I22" s="38">
        <v>17</v>
      </c>
      <c r="J22" s="43"/>
      <c r="K22" s="35">
        <v>1</v>
      </c>
      <c r="L22" s="66"/>
    </row>
    <row r="23" spans="2:12" x14ac:dyDescent="0.35">
      <c r="B23" s="10"/>
      <c r="C23" s="42"/>
      <c r="D23" s="36"/>
      <c r="E23" s="36"/>
      <c r="F23" s="37"/>
      <c r="G23" s="103"/>
      <c r="H23" s="35"/>
      <c r="I23" s="38"/>
      <c r="J23" s="43"/>
      <c r="K23" s="38"/>
      <c r="L23" s="66"/>
    </row>
    <row r="24" spans="2:12" x14ac:dyDescent="0.35">
      <c r="B24" s="10"/>
      <c r="C24" s="42"/>
      <c r="D24" s="36"/>
      <c r="E24" s="36"/>
      <c r="F24" s="37"/>
      <c r="G24" s="103"/>
      <c r="H24" s="35"/>
      <c r="I24" s="38"/>
      <c r="J24" s="43"/>
      <c r="K24" s="43"/>
      <c r="L24" s="132"/>
    </row>
    <row r="25" spans="2:12" ht="18.5" x14ac:dyDescent="0.45">
      <c r="B25" s="14">
        <v>3</v>
      </c>
      <c r="C25" s="42">
        <v>1</v>
      </c>
      <c r="D25" s="36"/>
      <c r="E25" s="55" t="s">
        <v>226</v>
      </c>
      <c r="F25" s="56"/>
      <c r="G25" s="55" t="s">
        <v>70</v>
      </c>
      <c r="H25" s="57" t="s">
        <v>37</v>
      </c>
      <c r="I25" s="58">
        <v>3</v>
      </c>
      <c r="J25" s="61"/>
      <c r="K25" s="57">
        <v>2</v>
      </c>
      <c r="L25" s="66"/>
    </row>
    <row r="26" spans="2:12" x14ac:dyDescent="0.35">
      <c r="B26" s="12" t="s">
        <v>286</v>
      </c>
      <c r="C26" s="25">
        <v>2</v>
      </c>
      <c r="D26" s="20"/>
      <c r="E26" s="36" t="s">
        <v>422</v>
      </c>
      <c r="F26" s="37"/>
      <c r="G26" s="36" t="s">
        <v>70</v>
      </c>
      <c r="H26" s="35" t="s">
        <v>37</v>
      </c>
      <c r="I26" s="38">
        <v>5</v>
      </c>
      <c r="J26" s="43"/>
      <c r="K26" s="35">
        <v>2</v>
      </c>
      <c r="L26" s="108"/>
    </row>
    <row r="27" spans="2:12" x14ac:dyDescent="0.35">
      <c r="B27" s="10"/>
      <c r="C27" s="42">
        <v>3</v>
      </c>
      <c r="D27" s="37"/>
      <c r="E27" s="36" t="s">
        <v>197</v>
      </c>
      <c r="F27" s="37"/>
      <c r="G27" s="36" t="s">
        <v>70</v>
      </c>
      <c r="H27" s="35" t="s">
        <v>37</v>
      </c>
      <c r="I27" s="38">
        <v>18</v>
      </c>
      <c r="J27" s="43"/>
      <c r="K27" s="160">
        <v>2</v>
      </c>
      <c r="L27" s="66"/>
    </row>
    <row r="28" spans="2:12" x14ac:dyDescent="0.35">
      <c r="B28" s="10"/>
      <c r="C28" s="152">
        <v>4</v>
      </c>
      <c r="D28" s="46"/>
      <c r="E28" s="20" t="s">
        <v>40</v>
      </c>
      <c r="F28" s="22"/>
      <c r="G28" s="20" t="s">
        <v>70</v>
      </c>
      <c r="H28" s="19" t="s">
        <v>37</v>
      </c>
      <c r="I28" s="21">
        <v>10</v>
      </c>
      <c r="J28" s="28"/>
      <c r="K28" s="19">
        <v>2</v>
      </c>
      <c r="L28" s="66"/>
    </row>
    <row r="29" spans="2:12" x14ac:dyDescent="0.35">
      <c r="B29" s="10"/>
      <c r="C29" s="153">
        <v>5</v>
      </c>
      <c r="D29" s="20"/>
      <c r="E29" s="36" t="s">
        <v>455</v>
      </c>
      <c r="F29" s="37"/>
      <c r="G29" s="36" t="s">
        <v>70</v>
      </c>
      <c r="H29" s="35" t="s">
        <v>37</v>
      </c>
      <c r="I29" s="38">
        <v>30</v>
      </c>
      <c r="J29" s="43"/>
      <c r="K29" s="35">
        <v>1</v>
      </c>
      <c r="L29" s="66"/>
    </row>
    <row r="30" spans="2:12" x14ac:dyDescent="0.35">
      <c r="B30" s="10"/>
      <c r="C30" s="152">
        <v>6</v>
      </c>
      <c r="D30" s="36"/>
      <c r="E30" s="106" t="s">
        <v>47</v>
      </c>
      <c r="F30" s="127"/>
      <c r="G30" s="106" t="s">
        <v>71</v>
      </c>
      <c r="H30" s="131" t="s">
        <v>51</v>
      </c>
      <c r="I30" s="128">
        <v>32</v>
      </c>
      <c r="J30" s="62"/>
      <c r="K30" s="53">
        <v>2</v>
      </c>
      <c r="L30" s="66"/>
    </row>
    <row r="31" spans="2:12" x14ac:dyDescent="0.35">
      <c r="B31" s="10"/>
      <c r="C31" s="25">
        <v>7</v>
      </c>
      <c r="D31" s="20"/>
      <c r="E31" s="36" t="s">
        <v>378</v>
      </c>
      <c r="F31" s="37"/>
      <c r="G31" s="36" t="s">
        <v>70</v>
      </c>
      <c r="H31" s="40" t="s">
        <v>37</v>
      </c>
      <c r="I31" s="38">
        <v>10</v>
      </c>
      <c r="J31" s="43"/>
      <c r="K31" s="35">
        <v>2</v>
      </c>
      <c r="L31" s="66"/>
    </row>
    <row r="32" spans="2:12" x14ac:dyDescent="0.35">
      <c r="B32" s="10"/>
      <c r="C32" s="42">
        <v>8</v>
      </c>
      <c r="D32" s="36"/>
      <c r="E32" s="36" t="s">
        <v>454</v>
      </c>
      <c r="F32" s="37"/>
      <c r="G32" s="36" t="s">
        <v>367</v>
      </c>
      <c r="H32" s="40" t="s">
        <v>37</v>
      </c>
      <c r="I32" s="38">
        <v>6</v>
      </c>
      <c r="J32" s="43"/>
      <c r="K32" s="35">
        <v>2</v>
      </c>
      <c r="L32" s="66"/>
    </row>
    <row r="33" spans="2:12" x14ac:dyDescent="0.35">
      <c r="B33" s="10"/>
      <c r="C33" s="42">
        <v>9</v>
      </c>
      <c r="D33" s="36"/>
      <c r="E33" s="36" t="s">
        <v>368</v>
      </c>
      <c r="F33" s="37"/>
      <c r="G33" s="36" t="s">
        <v>367</v>
      </c>
      <c r="H33" s="40" t="s">
        <v>156</v>
      </c>
      <c r="I33" s="38">
        <v>2</v>
      </c>
      <c r="J33" s="43"/>
      <c r="K33" s="35">
        <v>2</v>
      </c>
      <c r="L33" s="66"/>
    </row>
    <row r="34" spans="2:12" x14ac:dyDescent="0.35">
      <c r="B34" s="10"/>
      <c r="C34" s="42"/>
      <c r="D34" s="36"/>
      <c r="E34" s="36"/>
      <c r="F34" s="37"/>
      <c r="G34" s="36"/>
      <c r="H34" s="40"/>
      <c r="I34" s="38"/>
      <c r="J34" s="43"/>
      <c r="K34" s="35"/>
      <c r="L34" s="66"/>
    </row>
    <row r="35" spans="2:12" x14ac:dyDescent="0.35">
      <c r="B35" s="10"/>
      <c r="C35" s="42"/>
      <c r="D35" s="36"/>
      <c r="E35" s="36"/>
      <c r="F35" s="37"/>
      <c r="G35" s="103"/>
      <c r="H35" s="40"/>
      <c r="I35" s="38"/>
      <c r="J35" s="43"/>
      <c r="K35" s="35"/>
      <c r="L35" s="66"/>
    </row>
    <row r="36" spans="2:12" ht="18.5" x14ac:dyDescent="0.45">
      <c r="B36" s="14">
        <v>4</v>
      </c>
      <c r="C36" s="153">
        <v>1</v>
      </c>
      <c r="D36" s="20"/>
      <c r="E36" s="51" t="s">
        <v>142</v>
      </c>
      <c r="F36" s="52"/>
      <c r="G36" s="51" t="s">
        <v>143</v>
      </c>
      <c r="H36" s="53" t="s">
        <v>73</v>
      </c>
      <c r="I36" s="165">
        <v>3</v>
      </c>
      <c r="J36" s="54"/>
      <c r="K36" s="53">
        <v>2</v>
      </c>
      <c r="L36" s="66"/>
    </row>
    <row r="37" spans="2:12" x14ac:dyDescent="0.35">
      <c r="B37" s="12" t="s">
        <v>287</v>
      </c>
      <c r="C37" s="152">
        <v>2</v>
      </c>
      <c r="D37" s="36"/>
      <c r="E37" s="36" t="s">
        <v>456</v>
      </c>
      <c r="F37" s="37"/>
      <c r="G37" s="36" t="s">
        <v>143</v>
      </c>
      <c r="H37" s="35" t="s">
        <v>73</v>
      </c>
      <c r="I37" s="38">
        <v>5</v>
      </c>
      <c r="J37" s="39"/>
      <c r="K37" s="35">
        <v>1</v>
      </c>
      <c r="L37" s="66"/>
    </row>
    <row r="38" spans="2:12" x14ac:dyDescent="0.35">
      <c r="B38" s="10"/>
      <c r="C38" s="153">
        <v>3</v>
      </c>
      <c r="D38" s="20"/>
      <c r="E38" s="106" t="s">
        <v>457</v>
      </c>
      <c r="F38" s="127"/>
      <c r="G38" s="106" t="s">
        <v>143</v>
      </c>
      <c r="H38" s="126" t="s">
        <v>73</v>
      </c>
      <c r="I38" s="128">
        <v>9</v>
      </c>
      <c r="J38" s="75"/>
      <c r="K38" s="126">
        <v>1</v>
      </c>
      <c r="L38" s="66"/>
    </row>
    <row r="39" spans="2:12" x14ac:dyDescent="0.35">
      <c r="B39" s="10"/>
      <c r="C39" s="152">
        <v>4</v>
      </c>
      <c r="D39" s="36"/>
      <c r="E39" s="71" t="s">
        <v>458</v>
      </c>
      <c r="F39" s="56"/>
      <c r="G39" s="71" t="s">
        <v>143</v>
      </c>
      <c r="H39" s="73" t="s">
        <v>73</v>
      </c>
      <c r="I39" s="74">
        <v>15</v>
      </c>
      <c r="J39" s="59"/>
      <c r="K39" s="57">
        <v>2</v>
      </c>
      <c r="L39" s="108"/>
    </row>
    <row r="40" spans="2:12" x14ac:dyDescent="0.35">
      <c r="B40" s="10"/>
      <c r="C40" s="152">
        <v>5</v>
      </c>
      <c r="D40" s="36"/>
      <c r="E40" s="36" t="s">
        <v>144</v>
      </c>
      <c r="F40" s="37"/>
      <c r="G40" s="36" t="s">
        <v>143</v>
      </c>
      <c r="H40" s="35" t="s">
        <v>73</v>
      </c>
      <c r="I40" s="38">
        <v>51</v>
      </c>
      <c r="J40" s="39"/>
      <c r="K40" s="35">
        <v>2</v>
      </c>
      <c r="L40" s="66"/>
    </row>
    <row r="41" spans="2:12" x14ac:dyDescent="0.35">
      <c r="B41" s="10"/>
      <c r="C41" s="153">
        <v>6</v>
      </c>
      <c r="D41" s="20"/>
      <c r="E41" s="20" t="s">
        <v>421</v>
      </c>
      <c r="F41" s="22"/>
      <c r="G41" s="20" t="s">
        <v>143</v>
      </c>
      <c r="H41" s="19" t="s">
        <v>121</v>
      </c>
      <c r="I41" s="21">
        <v>15</v>
      </c>
      <c r="J41" s="27"/>
      <c r="K41" s="19">
        <v>2</v>
      </c>
      <c r="L41" s="66"/>
    </row>
    <row r="42" spans="2:12" x14ac:dyDescent="0.35">
      <c r="B42" s="10"/>
      <c r="C42" s="152">
        <v>7</v>
      </c>
      <c r="D42" s="36"/>
      <c r="E42" s="36" t="s">
        <v>146</v>
      </c>
      <c r="F42" s="37"/>
      <c r="G42" s="36" t="s">
        <v>143</v>
      </c>
      <c r="H42" s="35" t="s">
        <v>121</v>
      </c>
      <c r="I42" s="38">
        <v>21</v>
      </c>
      <c r="J42" s="39"/>
      <c r="K42" s="35">
        <v>2</v>
      </c>
      <c r="L42" s="66"/>
    </row>
    <row r="43" spans="2:12" x14ac:dyDescent="0.35">
      <c r="B43" s="10"/>
      <c r="C43" s="25">
        <v>8</v>
      </c>
      <c r="D43" s="20"/>
      <c r="E43" s="20" t="s">
        <v>459</v>
      </c>
      <c r="F43" s="22"/>
      <c r="G43" s="20" t="s">
        <v>143</v>
      </c>
      <c r="H43" s="19" t="s">
        <v>130</v>
      </c>
      <c r="I43" s="21">
        <v>2</v>
      </c>
      <c r="J43" s="27"/>
      <c r="K43" s="19">
        <v>1</v>
      </c>
      <c r="L43" s="66"/>
    </row>
    <row r="44" spans="2:12" x14ac:dyDescent="0.35">
      <c r="B44" s="10"/>
      <c r="C44" s="42">
        <v>9</v>
      </c>
      <c r="D44" s="36"/>
      <c r="E44" s="36" t="s">
        <v>147</v>
      </c>
      <c r="F44" s="37"/>
      <c r="G44" s="36" t="s">
        <v>143</v>
      </c>
      <c r="H44" s="35" t="s">
        <v>16</v>
      </c>
      <c r="I44" s="38">
        <v>3</v>
      </c>
      <c r="J44" s="39"/>
      <c r="K44" s="35">
        <v>2</v>
      </c>
      <c r="L44" s="66"/>
    </row>
    <row r="45" spans="2:12" x14ac:dyDescent="0.35">
      <c r="B45" s="10"/>
      <c r="C45" s="25">
        <v>10</v>
      </c>
      <c r="D45" s="20"/>
      <c r="E45" s="20" t="s">
        <v>491</v>
      </c>
      <c r="F45" s="22"/>
      <c r="G45" s="20" t="s">
        <v>143</v>
      </c>
      <c r="H45" s="19" t="s">
        <v>16</v>
      </c>
      <c r="I45" s="21">
        <v>19</v>
      </c>
      <c r="J45" s="27"/>
      <c r="K45" s="19">
        <v>1</v>
      </c>
      <c r="L45" s="66"/>
    </row>
    <row r="46" spans="2:12" x14ac:dyDescent="0.35">
      <c r="B46" s="10"/>
      <c r="C46" s="42">
        <v>11</v>
      </c>
      <c r="D46" s="36"/>
      <c r="E46" s="36" t="s">
        <v>145</v>
      </c>
      <c r="F46" s="37"/>
      <c r="G46" s="36" t="s">
        <v>143</v>
      </c>
      <c r="H46" s="35" t="s">
        <v>16</v>
      </c>
      <c r="I46" s="38">
        <v>19</v>
      </c>
      <c r="J46" s="39"/>
      <c r="K46" s="35">
        <v>2</v>
      </c>
      <c r="L46" s="66"/>
    </row>
    <row r="47" spans="2:12" x14ac:dyDescent="0.35">
      <c r="B47" s="10"/>
      <c r="C47" s="25">
        <v>12</v>
      </c>
      <c r="D47" s="20"/>
      <c r="E47" s="20" t="s">
        <v>400</v>
      </c>
      <c r="F47" s="22"/>
      <c r="G47" s="20" t="s">
        <v>70</v>
      </c>
      <c r="H47" s="19" t="s">
        <v>17</v>
      </c>
      <c r="I47" s="21">
        <v>24</v>
      </c>
      <c r="J47" s="27"/>
      <c r="K47" s="19">
        <v>2</v>
      </c>
      <c r="L47" s="132"/>
    </row>
    <row r="48" spans="2:12" x14ac:dyDescent="0.35">
      <c r="B48" s="10"/>
      <c r="C48" s="42">
        <v>13</v>
      </c>
      <c r="D48" s="36"/>
      <c r="E48" s="133" t="s">
        <v>369</v>
      </c>
      <c r="F48" s="37"/>
      <c r="G48" s="36" t="s">
        <v>143</v>
      </c>
      <c r="H48" s="35" t="s">
        <v>121</v>
      </c>
      <c r="I48" s="38">
        <v>21</v>
      </c>
      <c r="J48" s="39"/>
      <c r="K48" s="35">
        <v>2</v>
      </c>
      <c r="L48" s="66"/>
    </row>
    <row r="49" spans="2:12" x14ac:dyDescent="0.35">
      <c r="B49" s="10"/>
      <c r="C49" s="42">
        <v>14</v>
      </c>
      <c r="D49" s="36"/>
      <c r="E49" s="36" t="s">
        <v>370</v>
      </c>
      <c r="F49" s="37"/>
      <c r="G49" s="36" t="s">
        <v>143</v>
      </c>
      <c r="H49" s="35" t="s">
        <v>121</v>
      </c>
      <c r="I49" s="38">
        <v>21</v>
      </c>
      <c r="J49" s="39"/>
      <c r="K49" s="35">
        <v>2</v>
      </c>
      <c r="L49" s="66"/>
    </row>
    <row r="50" spans="2:12" x14ac:dyDescent="0.35">
      <c r="B50" s="10"/>
      <c r="C50" s="42">
        <v>15</v>
      </c>
      <c r="D50" s="36"/>
      <c r="E50" s="36" t="s">
        <v>401</v>
      </c>
      <c r="F50" s="37"/>
      <c r="G50" s="36" t="s">
        <v>143</v>
      </c>
      <c r="H50" s="35"/>
      <c r="I50" s="38"/>
      <c r="J50" s="39"/>
      <c r="K50" s="35">
        <v>2</v>
      </c>
      <c r="L50" s="66"/>
    </row>
    <row r="51" spans="2:12" x14ac:dyDescent="0.35">
      <c r="B51" s="10"/>
      <c r="C51" s="42"/>
      <c r="D51" s="36"/>
      <c r="E51" s="36"/>
      <c r="F51" s="37"/>
      <c r="G51" s="103"/>
      <c r="H51" s="35"/>
      <c r="I51" s="38"/>
      <c r="J51" s="39"/>
      <c r="K51" s="35"/>
      <c r="L51" s="66"/>
    </row>
    <row r="52" spans="2:12" ht="18.5" x14ac:dyDescent="0.45">
      <c r="B52" s="14">
        <v>5</v>
      </c>
      <c r="C52" s="42">
        <v>1</v>
      </c>
      <c r="D52" s="36"/>
      <c r="E52" s="36" t="s">
        <v>157</v>
      </c>
      <c r="F52" s="37"/>
      <c r="G52" s="36" t="s">
        <v>143</v>
      </c>
      <c r="H52" s="40" t="s">
        <v>51</v>
      </c>
      <c r="I52" s="38">
        <v>9</v>
      </c>
      <c r="J52" s="39"/>
      <c r="K52" s="35">
        <v>2</v>
      </c>
      <c r="L52" s="66"/>
    </row>
    <row r="53" spans="2:12" x14ac:dyDescent="0.35">
      <c r="B53" s="12" t="s">
        <v>287</v>
      </c>
      <c r="C53" s="25">
        <v>2</v>
      </c>
      <c r="D53" s="20"/>
      <c r="E53" s="20" t="s">
        <v>460</v>
      </c>
      <c r="F53" s="22"/>
      <c r="G53" s="20" t="s">
        <v>143</v>
      </c>
      <c r="H53" s="19" t="s">
        <v>109</v>
      </c>
      <c r="I53" s="21">
        <v>1</v>
      </c>
      <c r="J53" s="27"/>
      <c r="K53" s="19">
        <v>1</v>
      </c>
      <c r="L53" s="66"/>
    </row>
    <row r="54" spans="2:12" x14ac:dyDescent="0.35">
      <c r="B54" s="10"/>
      <c r="C54" s="42">
        <v>4</v>
      </c>
      <c r="D54" s="36"/>
      <c r="E54" s="36" t="s">
        <v>148</v>
      </c>
      <c r="F54" s="37"/>
      <c r="G54" s="36" t="s">
        <v>143</v>
      </c>
      <c r="H54" s="35" t="s">
        <v>109</v>
      </c>
      <c r="I54" s="38">
        <v>11</v>
      </c>
      <c r="J54" s="39"/>
      <c r="K54" s="35">
        <v>2</v>
      </c>
      <c r="L54" s="66"/>
    </row>
    <row r="55" spans="2:12" x14ac:dyDescent="0.35">
      <c r="B55" s="10"/>
      <c r="C55" s="25">
        <v>5</v>
      </c>
      <c r="D55" s="20"/>
      <c r="E55" s="20" t="s">
        <v>149</v>
      </c>
      <c r="F55" s="22"/>
      <c r="G55" s="20" t="s">
        <v>143</v>
      </c>
      <c r="H55" s="19" t="s">
        <v>109</v>
      </c>
      <c r="I55" s="21">
        <v>12</v>
      </c>
      <c r="J55" s="27"/>
      <c r="K55" s="19">
        <v>2</v>
      </c>
      <c r="L55" s="66"/>
    </row>
    <row r="56" spans="2:12" x14ac:dyDescent="0.35">
      <c r="B56" s="10"/>
      <c r="C56" s="42">
        <v>6</v>
      </c>
      <c r="D56" s="36"/>
      <c r="E56" s="36" t="s">
        <v>176</v>
      </c>
      <c r="F56" s="37"/>
      <c r="G56" s="36" t="s">
        <v>143</v>
      </c>
      <c r="H56" s="35" t="s">
        <v>109</v>
      </c>
      <c r="I56" s="38">
        <v>16</v>
      </c>
      <c r="J56" s="39"/>
      <c r="K56" s="160">
        <v>2</v>
      </c>
      <c r="L56" s="66"/>
    </row>
    <row r="57" spans="2:12" x14ac:dyDescent="0.35">
      <c r="B57" s="10"/>
      <c r="C57" s="42">
        <v>7</v>
      </c>
      <c r="D57" s="36"/>
      <c r="E57" s="36" t="s">
        <v>212</v>
      </c>
      <c r="F57" s="37"/>
      <c r="G57" s="36" t="s">
        <v>143</v>
      </c>
      <c r="H57" s="35" t="s">
        <v>109</v>
      </c>
      <c r="I57" s="38">
        <v>19</v>
      </c>
      <c r="J57" s="39"/>
      <c r="K57" s="35">
        <v>2</v>
      </c>
      <c r="L57" s="66"/>
    </row>
    <row r="58" spans="2:12" x14ac:dyDescent="0.35">
      <c r="B58" s="10"/>
      <c r="C58" s="153">
        <v>8</v>
      </c>
      <c r="D58" s="20"/>
      <c r="E58" s="20" t="s">
        <v>150</v>
      </c>
      <c r="F58" s="22"/>
      <c r="G58" s="20" t="s">
        <v>143</v>
      </c>
      <c r="H58" s="19" t="s">
        <v>109</v>
      </c>
      <c r="I58" s="21">
        <v>28</v>
      </c>
      <c r="J58" s="27"/>
      <c r="K58" s="19">
        <v>2</v>
      </c>
      <c r="L58" s="66"/>
    </row>
    <row r="59" spans="2:12" x14ac:dyDescent="0.35">
      <c r="B59" s="10"/>
      <c r="C59" s="152">
        <v>9</v>
      </c>
      <c r="D59" s="36"/>
      <c r="E59" s="36" t="s">
        <v>151</v>
      </c>
      <c r="F59" s="37"/>
      <c r="G59" s="36" t="s">
        <v>143</v>
      </c>
      <c r="H59" s="35" t="s">
        <v>109</v>
      </c>
      <c r="I59" s="38">
        <v>37</v>
      </c>
      <c r="J59" s="39"/>
      <c r="K59" s="35">
        <v>2</v>
      </c>
      <c r="L59" s="66"/>
    </row>
    <row r="60" spans="2:12" x14ac:dyDescent="0.35">
      <c r="B60" s="10"/>
      <c r="C60" s="153">
        <v>10</v>
      </c>
      <c r="D60" s="20"/>
      <c r="E60" s="20" t="s">
        <v>492</v>
      </c>
      <c r="F60" s="22"/>
      <c r="G60" s="20" t="s">
        <v>143</v>
      </c>
      <c r="H60" s="19" t="s">
        <v>109</v>
      </c>
      <c r="I60" s="21">
        <v>34</v>
      </c>
      <c r="J60" s="27"/>
      <c r="K60" s="19">
        <v>1</v>
      </c>
      <c r="L60" s="66"/>
    </row>
    <row r="61" spans="2:12" x14ac:dyDescent="0.35">
      <c r="B61" s="10"/>
      <c r="C61" s="152">
        <v>11</v>
      </c>
      <c r="D61" s="36"/>
      <c r="E61" s="36" t="s">
        <v>158</v>
      </c>
      <c r="F61" s="37"/>
      <c r="G61" s="36" t="s">
        <v>143</v>
      </c>
      <c r="H61" s="35" t="s">
        <v>109</v>
      </c>
      <c r="I61" s="38">
        <v>36</v>
      </c>
      <c r="J61" s="39"/>
      <c r="K61" s="35">
        <v>2</v>
      </c>
      <c r="L61" s="66"/>
    </row>
    <row r="62" spans="2:12" x14ac:dyDescent="0.35">
      <c r="B62" s="10"/>
      <c r="C62" s="152">
        <v>12</v>
      </c>
      <c r="D62" s="36"/>
      <c r="E62" s="36" t="s">
        <v>407</v>
      </c>
      <c r="F62" s="37"/>
      <c r="G62" s="36" t="s">
        <v>143</v>
      </c>
      <c r="H62" s="35" t="s">
        <v>15</v>
      </c>
      <c r="I62" s="38">
        <v>2</v>
      </c>
      <c r="J62" s="39"/>
      <c r="K62" s="35">
        <v>2</v>
      </c>
      <c r="L62" s="66"/>
    </row>
    <row r="63" spans="2:12" x14ac:dyDescent="0.35">
      <c r="B63" s="10"/>
      <c r="C63" s="153">
        <v>13</v>
      </c>
      <c r="D63" s="20"/>
      <c r="E63" s="20" t="s">
        <v>461</v>
      </c>
      <c r="F63" s="22"/>
      <c r="G63" s="20" t="s">
        <v>143</v>
      </c>
      <c r="H63" s="19" t="s">
        <v>15</v>
      </c>
      <c r="I63" s="21">
        <v>6</v>
      </c>
      <c r="J63" s="27"/>
      <c r="K63" s="19">
        <v>1</v>
      </c>
      <c r="L63" s="66"/>
    </row>
    <row r="64" spans="2:12" x14ac:dyDescent="0.35">
      <c r="B64" s="10"/>
      <c r="C64" s="152">
        <v>14</v>
      </c>
      <c r="D64" s="36"/>
      <c r="E64" s="36" t="s">
        <v>155</v>
      </c>
      <c r="F64" s="37"/>
      <c r="G64" s="36" t="s">
        <v>143</v>
      </c>
      <c r="H64" s="35" t="s">
        <v>15</v>
      </c>
      <c r="I64" s="38">
        <v>10</v>
      </c>
      <c r="J64" s="39"/>
      <c r="K64" s="35">
        <v>1</v>
      </c>
      <c r="L64" s="66"/>
    </row>
    <row r="65" spans="2:12" x14ac:dyDescent="0.35">
      <c r="B65" s="10"/>
      <c r="C65" s="152">
        <v>15</v>
      </c>
      <c r="D65" s="36"/>
      <c r="E65" s="36" t="s">
        <v>379</v>
      </c>
      <c r="F65" s="37"/>
      <c r="G65" s="36" t="s">
        <v>143</v>
      </c>
      <c r="H65" s="35" t="s">
        <v>15</v>
      </c>
      <c r="I65" s="38">
        <v>11</v>
      </c>
      <c r="J65" s="39"/>
      <c r="K65" s="35">
        <v>1</v>
      </c>
      <c r="L65" s="66"/>
    </row>
    <row r="66" spans="2:12" x14ac:dyDescent="0.35">
      <c r="B66" s="10"/>
      <c r="C66" s="152">
        <v>16</v>
      </c>
      <c r="D66" s="36"/>
      <c r="E66" s="36" t="s">
        <v>514</v>
      </c>
      <c r="F66" s="37"/>
      <c r="G66" s="36" t="s">
        <v>143</v>
      </c>
      <c r="H66" s="35" t="s">
        <v>15</v>
      </c>
      <c r="I66" s="38">
        <v>22</v>
      </c>
      <c r="J66" s="39"/>
      <c r="K66" s="35">
        <v>1</v>
      </c>
      <c r="L66" s="66"/>
    </row>
    <row r="67" spans="2:12" x14ac:dyDescent="0.35">
      <c r="B67" s="10"/>
      <c r="C67" s="152">
        <v>17</v>
      </c>
      <c r="D67" s="36"/>
      <c r="E67" s="55" t="s">
        <v>419</v>
      </c>
      <c r="F67" s="37"/>
      <c r="G67" s="36" t="s">
        <v>143</v>
      </c>
      <c r="H67" s="35" t="s">
        <v>15</v>
      </c>
      <c r="I67" s="38">
        <v>29</v>
      </c>
      <c r="J67" s="39"/>
      <c r="K67" s="35">
        <v>2</v>
      </c>
      <c r="L67" s="66"/>
    </row>
    <row r="68" spans="2:12" x14ac:dyDescent="0.35">
      <c r="B68" s="10"/>
      <c r="C68" s="153">
        <v>18</v>
      </c>
      <c r="D68" s="20"/>
      <c r="E68" s="20" t="s">
        <v>403</v>
      </c>
      <c r="F68" s="22"/>
      <c r="G68" s="20" t="s">
        <v>143</v>
      </c>
      <c r="H68" s="19" t="s">
        <v>15</v>
      </c>
      <c r="I68" s="21">
        <v>37</v>
      </c>
      <c r="J68" s="27"/>
      <c r="K68" s="19">
        <v>2</v>
      </c>
      <c r="L68" s="66"/>
    </row>
    <row r="69" spans="2:12" x14ac:dyDescent="0.35">
      <c r="B69" s="10"/>
      <c r="C69" s="152">
        <v>19</v>
      </c>
      <c r="D69" s="36"/>
      <c r="E69" s="36" t="s">
        <v>409</v>
      </c>
      <c r="F69" s="37"/>
      <c r="G69" s="36" t="s">
        <v>143</v>
      </c>
      <c r="H69" s="35" t="s">
        <v>37</v>
      </c>
      <c r="I69" s="38">
        <v>3</v>
      </c>
      <c r="J69" s="39"/>
      <c r="K69" s="35">
        <v>2</v>
      </c>
      <c r="L69" s="66"/>
    </row>
    <row r="70" spans="2:12" x14ac:dyDescent="0.35">
      <c r="B70" s="10"/>
      <c r="C70" s="153">
        <v>20</v>
      </c>
      <c r="D70" s="20"/>
      <c r="E70" s="20" t="s">
        <v>152</v>
      </c>
      <c r="F70" s="22"/>
      <c r="G70" s="20" t="s">
        <v>143</v>
      </c>
      <c r="H70" s="19" t="s">
        <v>37</v>
      </c>
      <c r="I70" s="21">
        <v>5</v>
      </c>
      <c r="J70" s="27"/>
      <c r="K70" s="19">
        <v>2</v>
      </c>
      <c r="L70" s="66"/>
    </row>
    <row r="71" spans="2:12" x14ac:dyDescent="0.35">
      <c r="B71" s="10"/>
      <c r="C71" s="152">
        <v>21</v>
      </c>
      <c r="D71" s="36"/>
      <c r="E71" s="36" t="s">
        <v>512</v>
      </c>
      <c r="F71" s="37"/>
      <c r="G71" s="36" t="s">
        <v>143</v>
      </c>
      <c r="H71" s="35" t="s">
        <v>37</v>
      </c>
      <c r="I71" s="38">
        <v>6</v>
      </c>
      <c r="J71" s="39"/>
      <c r="K71" s="35">
        <v>1</v>
      </c>
      <c r="L71" s="66"/>
    </row>
    <row r="72" spans="2:12" x14ac:dyDescent="0.35">
      <c r="B72" s="10"/>
      <c r="C72" s="152">
        <v>22</v>
      </c>
      <c r="D72" s="36"/>
      <c r="E72" s="36" t="s">
        <v>153</v>
      </c>
      <c r="F72" s="37"/>
      <c r="G72" s="36" t="s">
        <v>143</v>
      </c>
      <c r="H72" s="35" t="s">
        <v>37</v>
      </c>
      <c r="I72" s="38">
        <v>10</v>
      </c>
      <c r="J72" s="39"/>
      <c r="K72" s="35">
        <v>1</v>
      </c>
      <c r="L72" s="66"/>
    </row>
    <row r="73" spans="2:12" x14ac:dyDescent="0.35">
      <c r="B73" s="10"/>
      <c r="C73" s="152">
        <v>23</v>
      </c>
      <c r="D73" s="36"/>
      <c r="E73" s="36" t="s">
        <v>414</v>
      </c>
      <c r="F73" s="37"/>
      <c r="G73" s="36" t="s">
        <v>143</v>
      </c>
      <c r="H73" s="35" t="s">
        <v>37</v>
      </c>
      <c r="I73" s="38">
        <v>14</v>
      </c>
      <c r="J73" s="39"/>
      <c r="K73" s="35">
        <v>1</v>
      </c>
      <c r="L73" s="66"/>
    </row>
    <row r="74" spans="2:12" x14ac:dyDescent="0.35">
      <c r="B74" s="10"/>
      <c r="C74" s="153">
        <v>24</v>
      </c>
      <c r="D74" s="20"/>
      <c r="E74" s="20" t="s">
        <v>154</v>
      </c>
      <c r="F74" s="22"/>
      <c r="G74" s="20" t="s">
        <v>143</v>
      </c>
      <c r="H74" s="19" t="s">
        <v>37</v>
      </c>
      <c r="I74" s="21">
        <v>16</v>
      </c>
      <c r="J74" s="27"/>
      <c r="K74" s="19">
        <v>2</v>
      </c>
      <c r="L74" s="66"/>
    </row>
    <row r="75" spans="2:12" x14ac:dyDescent="0.35">
      <c r="B75" s="10"/>
      <c r="C75" s="152">
        <v>25</v>
      </c>
      <c r="D75" s="36"/>
      <c r="E75" s="36" t="s">
        <v>513</v>
      </c>
      <c r="F75" s="37"/>
      <c r="G75" s="36" t="s">
        <v>143</v>
      </c>
      <c r="H75" s="35" t="s">
        <v>156</v>
      </c>
      <c r="I75" s="38">
        <v>2</v>
      </c>
      <c r="J75" s="39"/>
      <c r="K75" s="35">
        <v>1</v>
      </c>
      <c r="L75" s="66"/>
    </row>
    <row r="76" spans="2:12" x14ac:dyDescent="0.35">
      <c r="B76" s="10"/>
      <c r="C76" s="153">
        <v>26</v>
      </c>
      <c r="D76" s="20"/>
      <c r="E76" s="71" t="s">
        <v>462</v>
      </c>
      <c r="F76" s="72"/>
      <c r="G76" s="71" t="s">
        <v>143</v>
      </c>
      <c r="H76" s="73" t="s">
        <v>156</v>
      </c>
      <c r="I76" s="74">
        <v>18</v>
      </c>
      <c r="J76" s="104"/>
      <c r="K76" s="73">
        <v>2</v>
      </c>
      <c r="L76" s="66"/>
    </row>
    <row r="77" spans="2:12" x14ac:dyDescent="0.35">
      <c r="B77" s="10"/>
      <c r="C77" s="42">
        <v>27</v>
      </c>
      <c r="D77" s="36"/>
      <c r="E77" s="71" t="s">
        <v>406</v>
      </c>
      <c r="F77" s="72"/>
      <c r="G77" s="71" t="s">
        <v>380</v>
      </c>
      <c r="H77" s="73"/>
      <c r="I77" s="74"/>
      <c r="J77" s="104"/>
      <c r="K77" s="73">
        <v>2</v>
      </c>
      <c r="L77" s="66"/>
    </row>
    <row r="78" spans="2:12" x14ac:dyDescent="0.35">
      <c r="B78" s="10"/>
      <c r="C78" s="25">
        <v>28</v>
      </c>
      <c r="D78" s="20"/>
      <c r="E78" s="71" t="s">
        <v>371</v>
      </c>
      <c r="F78" s="72"/>
      <c r="G78" s="71" t="s">
        <v>143</v>
      </c>
      <c r="H78" s="73" t="s">
        <v>37</v>
      </c>
      <c r="I78" s="74">
        <v>4</v>
      </c>
      <c r="J78" s="104"/>
      <c r="K78" s="73">
        <v>2</v>
      </c>
      <c r="L78" s="66"/>
    </row>
    <row r="79" spans="2:12" x14ac:dyDescent="0.35">
      <c r="B79" s="10"/>
      <c r="C79" s="42">
        <v>29</v>
      </c>
      <c r="D79" s="36"/>
      <c r="E79" s="71" t="s">
        <v>381</v>
      </c>
      <c r="F79" s="72"/>
      <c r="G79" s="106" t="s">
        <v>143</v>
      </c>
      <c r="H79" s="126" t="s">
        <v>15</v>
      </c>
      <c r="I79" s="128">
        <v>27</v>
      </c>
      <c r="J79" s="75"/>
      <c r="K79" s="73">
        <v>2</v>
      </c>
      <c r="L79" s="66"/>
    </row>
    <row r="80" spans="2:12" x14ac:dyDescent="0.35">
      <c r="B80" s="10"/>
      <c r="C80" s="25">
        <v>30</v>
      </c>
      <c r="D80" s="20"/>
      <c r="E80" s="71" t="s">
        <v>408</v>
      </c>
      <c r="F80" s="72"/>
      <c r="G80" s="36" t="s">
        <v>143</v>
      </c>
      <c r="H80" s="35" t="s">
        <v>156</v>
      </c>
      <c r="I80" s="38">
        <v>2</v>
      </c>
      <c r="J80" s="104"/>
      <c r="K80" s="73">
        <v>2</v>
      </c>
      <c r="L80" s="66"/>
    </row>
    <row r="81" spans="2:12" x14ac:dyDescent="0.35">
      <c r="B81" s="10"/>
      <c r="C81" s="42">
        <v>31</v>
      </c>
      <c r="D81" s="36"/>
      <c r="E81" s="71" t="s">
        <v>375</v>
      </c>
      <c r="F81" s="72"/>
      <c r="G81" s="36" t="s">
        <v>143</v>
      </c>
      <c r="H81" s="35" t="s">
        <v>37</v>
      </c>
      <c r="I81" s="38">
        <v>10</v>
      </c>
      <c r="J81" s="104"/>
      <c r="K81" s="73">
        <v>2</v>
      </c>
      <c r="L81" s="66"/>
    </row>
    <row r="82" spans="2:12" x14ac:dyDescent="0.35">
      <c r="B82" s="10"/>
      <c r="C82" s="25">
        <v>32</v>
      </c>
      <c r="D82" s="20"/>
      <c r="E82" s="71" t="s">
        <v>405</v>
      </c>
      <c r="F82" s="72"/>
      <c r="G82" s="71" t="s">
        <v>143</v>
      </c>
      <c r="H82" s="73" t="s">
        <v>156</v>
      </c>
      <c r="I82" s="74">
        <v>18</v>
      </c>
      <c r="J82" s="104"/>
      <c r="K82" s="73">
        <v>2</v>
      </c>
      <c r="L82" s="66"/>
    </row>
    <row r="83" spans="2:12" x14ac:dyDescent="0.35">
      <c r="B83" s="10"/>
      <c r="C83" s="42">
        <v>33</v>
      </c>
      <c r="D83" s="36"/>
      <c r="E83" s="71" t="s">
        <v>404</v>
      </c>
      <c r="F83" s="56"/>
      <c r="G83" s="71" t="s">
        <v>143</v>
      </c>
      <c r="H83" s="73" t="s">
        <v>15</v>
      </c>
      <c r="I83" s="74">
        <v>11</v>
      </c>
      <c r="J83" s="39"/>
      <c r="K83" s="57">
        <v>2</v>
      </c>
      <c r="L83" s="66"/>
    </row>
    <row r="84" spans="2:12" x14ac:dyDescent="0.35">
      <c r="B84" s="10"/>
      <c r="C84" s="42"/>
      <c r="D84" s="36"/>
      <c r="E84" s="36"/>
      <c r="F84" s="37"/>
      <c r="G84" s="103"/>
      <c r="H84" s="35"/>
      <c r="I84" s="38"/>
      <c r="J84" s="39"/>
      <c r="K84" s="35"/>
      <c r="L84" s="66"/>
    </row>
    <row r="85" spans="2:12" ht="18.5" x14ac:dyDescent="0.45">
      <c r="B85" s="14">
        <v>6</v>
      </c>
      <c r="C85" s="25">
        <v>1</v>
      </c>
      <c r="D85" s="20"/>
      <c r="E85" s="20" t="s">
        <v>170</v>
      </c>
      <c r="F85" s="22"/>
      <c r="G85" s="20" t="s">
        <v>143</v>
      </c>
      <c r="H85" s="19" t="s">
        <v>19</v>
      </c>
      <c r="I85" s="21">
        <v>5</v>
      </c>
      <c r="J85" s="27"/>
      <c r="K85" s="19">
        <v>2</v>
      </c>
      <c r="L85" s="66"/>
    </row>
    <row r="86" spans="2:12" x14ac:dyDescent="0.35">
      <c r="B86" s="12" t="s">
        <v>287</v>
      </c>
      <c r="C86" s="42">
        <v>2</v>
      </c>
      <c r="D86" s="36"/>
      <c r="E86" s="55" t="s">
        <v>431</v>
      </c>
      <c r="F86" s="56"/>
      <c r="G86" s="55" t="s">
        <v>143</v>
      </c>
      <c r="H86" s="57" t="s">
        <v>19</v>
      </c>
      <c r="I86" s="58">
        <v>7</v>
      </c>
      <c r="J86" s="59"/>
      <c r="K86" s="35">
        <v>3</v>
      </c>
      <c r="L86" s="66"/>
    </row>
    <row r="87" spans="2:12" x14ac:dyDescent="0.35">
      <c r="B87" s="10"/>
      <c r="C87" s="42">
        <v>4</v>
      </c>
      <c r="D87" s="36"/>
      <c r="E87" s="36" t="s">
        <v>178</v>
      </c>
      <c r="F87" s="37"/>
      <c r="G87" s="36" t="s">
        <v>143</v>
      </c>
      <c r="H87" s="35" t="s">
        <v>19</v>
      </c>
      <c r="I87" s="38">
        <v>36</v>
      </c>
      <c r="J87" s="39"/>
      <c r="K87" s="35">
        <v>2</v>
      </c>
      <c r="L87" s="132"/>
    </row>
    <row r="88" spans="2:12" x14ac:dyDescent="0.35">
      <c r="B88" s="10"/>
      <c r="C88" s="152">
        <v>5</v>
      </c>
      <c r="D88" s="36"/>
      <c r="E88" s="36" t="s">
        <v>463</v>
      </c>
      <c r="F88" s="37"/>
      <c r="G88" s="36" t="s">
        <v>143</v>
      </c>
      <c r="H88" s="35" t="s">
        <v>19</v>
      </c>
      <c r="I88" s="38">
        <v>40</v>
      </c>
      <c r="J88" s="39"/>
      <c r="K88" s="35">
        <v>1</v>
      </c>
      <c r="L88" s="66"/>
    </row>
    <row r="89" spans="2:12" x14ac:dyDescent="0.35">
      <c r="B89" s="10"/>
      <c r="C89" s="25">
        <v>6</v>
      </c>
      <c r="D89" s="20"/>
      <c r="E89" s="20" t="s">
        <v>171</v>
      </c>
      <c r="F89" s="22"/>
      <c r="G89" s="20" t="s">
        <v>143</v>
      </c>
      <c r="H89" s="19" t="s">
        <v>21</v>
      </c>
      <c r="I89" s="21">
        <v>1</v>
      </c>
      <c r="J89" s="27"/>
      <c r="K89" s="19">
        <v>2</v>
      </c>
      <c r="L89" s="66"/>
    </row>
    <row r="90" spans="2:12" x14ac:dyDescent="0.35">
      <c r="B90" s="10"/>
      <c r="C90" s="42">
        <v>7</v>
      </c>
      <c r="D90" s="36"/>
      <c r="E90" s="36" t="s">
        <v>382</v>
      </c>
      <c r="F90" s="37"/>
      <c r="G90" s="36" t="s">
        <v>143</v>
      </c>
      <c r="H90" s="35" t="s">
        <v>21</v>
      </c>
      <c r="I90" s="38">
        <v>3</v>
      </c>
      <c r="J90" s="39"/>
      <c r="K90" s="35">
        <v>2</v>
      </c>
      <c r="L90" s="66"/>
    </row>
    <row r="91" spans="2:12" x14ac:dyDescent="0.35">
      <c r="B91" s="10"/>
      <c r="C91" s="42">
        <v>8</v>
      </c>
      <c r="D91" s="36"/>
      <c r="E91" s="36" t="s">
        <v>161</v>
      </c>
      <c r="F91" s="37"/>
      <c r="G91" s="36" t="s">
        <v>143</v>
      </c>
      <c r="H91" s="35" t="s">
        <v>21</v>
      </c>
      <c r="I91" s="38">
        <v>9</v>
      </c>
      <c r="J91" s="39"/>
      <c r="K91" s="35">
        <v>2</v>
      </c>
      <c r="L91" s="66"/>
    </row>
    <row r="92" spans="2:12" x14ac:dyDescent="0.35">
      <c r="B92" s="10"/>
      <c r="C92" s="42">
        <v>9</v>
      </c>
      <c r="D92" s="36"/>
      <c r="E92" s="36" t="s">
        <v>159</v>
      </c>
      <c r="F92" s="37"/>
      <c r="G92" s="36" t="s">
        <v>143</v>
      </c>
      <c r="H92" s="35" t="s">
        <v>21</v>
      </c>
      <c r="I92" s="38">
        <v>25</v>
      </c>
      <c r="J92" s="39"/>
      <c r="K92" s="35">
        <v>2</v>
      </c>
      <c r="L92" s="66"/>
    </row>
    <row r="93" spans="2:12" x14ac:dyDescent="0.35">
      <c r="B93" s="10"/>
      <c r="C93" s="25">
        <v>10</v>
      </c>
      <c r="D93" s="20"/>
      <c r="E93" s="20" t="s">
        <v>162</v>
      </c>
      <c r="F93" s="22"/>
      <c r="G93" s="20" t="s">
        <v>143</v>
      </c>
      <c r="H93" s="19" t="s">
        <v>17</v>
      </c>
      <c r="I93" s="21">
        <v>1</v>
      </c>
      <c r="J93" s="27"/>
      <c r="K93" s="19">
        <v>2</v>
      </c>
      <c r="L93" s="66"/>
    </row>
    <row r="94" spans="2:12" x14ac:dyDescent="0.35">
      <c r="B94" s="10"/>
      <c r="C94" s="42">
        <v>11</v>
      </c>
      <c r="D94" s="36"/>
      <c r="E94" s="36" t="s">
        <v>493</v>
      </c>
      <c r="F94" s="37"/>
      <c r="G94" s="36" t="s">
        <v>143</v>
      </c>
      <c r="H94" s="35" t="s">
        <v>17</v>
      </c>
      <c r="I94" s="38">
        <v>2</v>
      </c>
      <c r="J94" s="39"/>
      <c r="K94" s="35">
        <v>1</v>
      </c>
      <c r="L94" s="66"/>
    </row>
    <row r="95" spans="2:12" x14ac:dyDescent="0.35">
      <c r="B95" s="10"/>
      <c r="C95" s="25">
        <v>12</v>
      </c>
      <c r="D95" s="20"/>
      <c r="E95" s="20" t="s">
        <v>464</v>
      </c>
      <c r="F95" s="22"/>
      <c r="G95" s="20" t="s">
        <v>143</v>
      </c>
      <c r="H95" s="19" t="s">
        <v>17</v>
      </c>
      <c r="I95" s="21">
        <v>3</v>
      </c>
      <c r="J95" s="27"/>
      <c r="K95" s="19">
        <v>1</v>
      </c>
      <c r="L95" s="66"/>
    </row>
    <row r="96" spans="2:12" x14ac:dyDescent="0.35">
      <c r="B96" s="10"/>
      <c r="C96" s="42">
        <v>13</v>
      </c>
      <c r="D96" s="36"/>
      <c r="E96" s="36" t="s">
        <v>177</v>
      </c>
      <c r="F96" s="37"/>
      <c r="G96" s="36" t="s">
        <v>143</v>
      </c>
      <c r="H96" s="35" t="s">
        <v>17</v>
      </c>
      <c r="I96" s="38">
        <v>4</v>
      </c>
      <c r="J96" s="39"/>
      <c r="K96" s="35">
        <v>1</v>
      </c>
      <c r="L96" s="66"/>
    </row>
    <row r="97" spans="2:12" x14ac:dyDescent="0.35">
      <c r="B97" s="10"/>
      <c r="C97" s="25">
        <v>14</v>
      </c>
      <c r="D97" s="20"/>
      <c r="E97" s="20" t="s">
        <v>163</v>
      </c>
      <c r="F97" s="22"/>
      <c r="G97" s="20" t="s">
        <v>143</v>
      </c>
      <c r="H97" s="19" t="s">
        <v>17</v>
      </c>
      <c r="I97" s="21">
        <v>5</v>
      </c>
      <c r="J97" s="27"/>
      <c r="K97" s="19">
        <v>2</v>
      </c>
      <c r="L97" s="66"/>
    </row>
    <row r="98" spans="2:12" x14ac:dyDescent="0.35">
      <c r="B98" s="10"/>
      <c r="C98" s="42">
        <v>15</v>
      </c>
      <c r="D98" s="36"/>
      <c r="E98" s="36" t="s">
        <v>160</v>
      </c>
      <c r="F98" s="37"/>
      <c r="G98" s="36" t="s">
        <v>143</v>
      </c>
      <c r="H98" s="35" t="s">
        <v>17</v>
      </c>
      <c r="I98" s="38">
        <v>11</v>
      </c>
      <c r="J98" s="39"/>
      <c r="K98" s="35">
        <v>2</v>
      </c>
      <c r="L98" s="66"/>
    </row>
    <row r="99" spans="2:12" x14ac:dyDescent="0.35">
      <c r="B99" s="10"/>
      <c r="C99" s="153">
        <v>16</v>
      </c>
      <c r="D99" s="20"/>
      <c r="E99" s="20" t="s">
        <v>465</v>
      </c>
      <c r="F99" s="22"/>
      <c r="G99" s="20" t="s">
        <v>143</v>
      </c>
      <c r="H99" s="19" t="s">
        <v>17</v>
      </c>
      <c r="I99" s="21">
        <v>12</v>
      </c>
      <c r="J99" s="27"/>
      <c r="K99" s="19">
        <v>1</v>
      </c>
      <c r="L99" s="66"/>
    </row>
    <row r="100" spans="2:12" x14ac:dyDescent="0.35">
      <c r="B100" s="10"/>
      <c r="C100" s="152">
        <v>17</v>
      </c>
      <c r="D100" s="36"/>
      <c r="E100" s="71" t="s">
        <v>168</v>
      </c>
      <c r="F100" s="72"/>
      <c r="G100" s="71" t="s">
        <v>143</v>
      </c>
      <c r="H100" s="73" t="s">
        <v>17</v>
      </c>
      <c r="I100" s="74">
        <v>14</v>
      </c>
      <c r="J100" s="104"/>
      <c r="K100" s="73">
        <v>2</v>
      </c>
      <c r="L100" s="66"/>
    </row>
    <row r="101" spans="2:12" x14ac:dyDescent="0.35">
      <c r="B101" s="10"/>
      <c r="C101" s="152">
        <v>18</v>
      </c>
      <c r="D101" s="36"/>
      <c r="E101" s="36" t="s">
        <v>166</v>
      </c>
      <c r="F101" s="37"/>
      <c r="G101" s="36" t="s">
        <v>143</v>
      </c>
      <c r="H101" s="35" t="s">
        <v>17</v>
      </c>
      <c r="I101" s="38">
        <v>17</v>
      </c>
      <c r="J101" s="39"/>
      <c r="K101" s="35">
        <v>2</v>
      </c>
      <c r="L101" s="108"/>
    </row>
    <row r="102" spans="2:12" x14ac:dyDescent="0.35">
      <c r="B102" s="10"/>
      <c r="C102" s="153">
        <v>19</v>
      </c>
      <c r="D102" s="20"/>
      <c r="E102" s="20" t="s">
        <v>164</v>
      </c>
      <c r="F102" s="22"/>
      <c r="G102" s="20" t="s">
        <v>143</v>
      </c>
      <c r="H102" s="19" t="s">
        <v>17</v>
      </c>
      <c r="I102" s="21">
        <v>18</v>
      </c>
      <c r="J102" s="27"/>
      <c r="K102" s="19">
        <v>2</v>
      </c>
      <c r="L102" s="66"/>
    </row>
    <row r="103" spans="2:12" x14ac:dyDescent="0.35">
      <c r="B103" s="10"/>
      <c r="C103" s="156">
        <v>20</v>
      </c>
      <c r="D103" s="36"/>
      <c r="E103" s="36" t="s">
        <v>165</v>
      </c>
      <c r="F103" s="37"/>
      <c r="G103" s="36" t="s">
        <v>143</v>
      </c>
      <c r="H103" s="35" t="s">
        <v>17</v>
      </c>
      <c r="I103" s="38">
        <v>20</v>
      </c>
      <c r="J103" s="39"/>
      <c r="K103" s="35">
        <v>2</v>
      </c>
      <c r="L103" s="66"/>
    </row>
    <row r="104" spans="2:12" x14ac:dyDescent="0.35">
      <c r="B104" s="10"/>
      <c r="C104" s="153">
        <v>21</v>
      </c>
      <c r="D104" s="20"/>
      <c r="E104" s="20" t="s">
        <v>169</v>
      </c>
      <c r="F104" s="22"/>
      <c r="G104" s="20" t="s">
        <v>143</v>
      </c>
      <c r="H104" s="19" t="s">
        <v>17</v>
      </c>
      <c r="I104" s="21">
        <v>24</v>
      </c>
      <c r="J104" s="27"/>
      <c r="K104" s="19">
        <v>2</v>
      </c>
      <c r="L104" s="66"/>
    </row>
    <row r="105" spans="2:12" x14ac:dyDescent="0.35">
      <c r="B105" s="10"/>
      <c r="C105" s="152">
        <v>22</v>
      </c>
      <c r="D105" s="71"/>
      <c r="E105" s="36" t="s">
        <v>167</v>
      </c>
      <c r="F105" s="72"/>
      <c r="G105" s="71" t="s">
        <v>143</v>
      </c>
      <c r="H105" s="73" t="s">
        <v>17</v>
      </c>
      <c r="I105" s="74">
        <v>26</v>
      </c>
      <c r="J105" s="59"/>
      <c r="K105" s="57">
        <v>1</v>
      </c>
      <c r="L105" s="66"/>
    </row>
    <row r="106" spans="2:12" x14ac:dyDescent="0.35">
      <c r="B106" s="10"/>
      <c r="C106" s="152">
        <v>23</v>
      </c>
      <c r="D106" s="36"/>
      <c r="E106" s="36" t="s">
        <v>515</v>
      </c>
      <c r="F106" s="37"/>
      <c r="G106" s="36" t="s">
        <v>70</v>
      </c>
      <c r="H106" s="35" t="s">
        <v>17</v>
      </c>
      <c r="I106" s="38">
        <v>18</v>
      </c>
      <c r="J106" s="39"/>
      <c r="K106" s="35">
        <v>1</v>
      </c>
      <c r="L106" s="108"/>
    </row>
    <row r="107" spans="2:12" x14ac:dyDescent="0.35">
      <c r="B107" s="10"/>
      <c r="C107" s="42">
        <v>24</v>
      </c>
      <c r="D107" s="36"/>
      <c r="E107" s="46" t="s">
        <v>383</v>
      </c>
      <c r="F107" s="47"/>
      <c r="G107" s="46" t="s">
        <v>143</v>
      </c>
      <c r="H107" s="48" t="s">
        <v>19</v>
      </c>
      <c r="I107" s="49">
        <v>27</v>
      </c>
      <c r="J107" s="50"/>
      <c r="K107" s="48">
        <v>2</v>
      </c>
      <c r="L107" s="66"/>
    </row>
    <row r="108" spans="2:12" x14ac:dyDescent="0.35">
      <c r="B108" s="10"/>
      <c r="C108" s="42"/>
      <c r="D108" s="36"/>
      <c r="E108" s="46"/>
      <c r="F108" s="47"/>
      <c r="G108" s="46"/>
      <c r="H108" s="48"/>
      <c r="I108" s="49"/>
      <c r="J108" s="50"/>
      <c r="K108" s="48"/>
      <c r="L108" s="66"/>
    </row>
    <row r="109" spans="2:12" x14ac:dyDescent="0.35">
      <c r="B109" s="10"/>
      <c r="C109" s="25"/>
      <c r="D109" s="20"/>
      <c r="E109" s="46"/>
      <c r="F109" s="47"/>
      <c r="G109" s="46"/>
      <c r="H109" s="48"/>
      <c r="I109" s="49"/>
      <c r="J109" s="50"/>
      <c r="K109" s="48"/>
      <c r="L109" s="66"/>
    </row>
    <row r="110" spans="2:12" x14ac:dyDescent="0.35">
      <c r="B110" s="10"/>
      <c r="C110" s="42"/>
      <c r="D110" s="36"/>
      <c r="E110" s="46"/>
      <c r="F110" s="47"/>
      <c r="G110" s="46"/>
      <c r="H110" s="48"/>
      <c r="I110" s="49"/>
      <c r="J110" s="50"/>
      <c r="K110" s="48"/>
      <c r="L110" s="66"/>
    </row>
    <row r="111" spans="2:12" ht="18.5" x14ac:dyDescent="0.45">
      <c r="B111" s="14">
        <v>7</v>
      </c>
      <c r="C111" s="152">
        <v>1</v>
      </c>
      <c r="D111" s="36"/>
      <c r="E111" s="71" t="s">
        <v>48</v>
      </c>
      <c r="F111" s="72" t="s">
        <v>49</v>
      </c>
      <c r="G111" s="71" t="s">
        <v>71</v>
      </c>
      <c r="H111" s="134" t="s">
        <v>51</v>
      </c>
      <c r="I111" s="74">
        <v>21</v>
      </c>
      <c r="J111" s="104"/>
      <c r="K111" s="35">
        <v>2</v>
      </c>
      <c r="L111" s="66"/>
    </row>
    <row r="112" spans="2:12" x14ac:dyDescent="0.35">
      <c r="B112" s="10"/>
      <c r="C112" s="152">
        <v>2</v>
      </c>
      <c r="D112" s="36"/>
      <c r="E112" s="55" t="s">
        <v>384</v>
      </c>
      <c r="F112" s="56" t="s">
        <v>49</v>
      </c>
      <c r="G112" s="55" t="s">
        <v>71</v>
      </c>
      <c r="H112" s="60" t="s">
        <v>51</v>
      </c>
      <c r="I112" s="58">
        <v>24</v>
      </c>
      <c r="J112" s="61"/>
      <c r="K112" s="35">
        <v>1</v>
      </c>
      <c r="L112" s="66"/>
    </row>
    <row r="113" spans="2:12" x14ac:dyDescent="0.35">
      <c r="B113" s="10"/>
      <c r="C113" s="152">
        <v>3</v>
      </c>
      <c r="D113" s="36"/>
      <c r="E113" s="71" t="s">
        <v>413</v>
      </c>
      <c r="F113" s="72" t="s">
        <v>49</v>
      </c>
      <c r="G113" s="71" t="s">
        <v>71</v>
      </c>
      <c r="H113" s="134" t="s">
        <v>51</v>
      </c>
      <c r="I113" s="74">
        <v>26</v>
      </c>
      <c r="J113" s="130"/>
      <c r="K113" s="73">
        <v>2</v>
      </c>
      <c r="L113" s="108"/>
    </row>
    <row r="114" spans="2:12" x14ac:dyDescent="0.35">
      <c r="B114" s="10"/>
      <c r="C114" s="153">
        <v>4</v>
      </c>
      <c r="D114" s="20"/>
      <c r="E114" s="106" t="s">
        <v>466</v>
      </c>
      <c r="F114" s="127" t="s">
        <v>49</v>
      </c>
      <c r="G114" s="106" t="s">
        <v>71</v>
      </c>
      <c r="H114" s="131" t="s">
        <v>51</v>
      </c>
      <c r="I114" s="128">
        <v>29</v>
      </c>
      <c r="J114" s="129"/>
      <c r="K114" s="126">
        <v>1</v>
      </c>
      <c r="L114" s="66"/>
    </row>
    <row r="115" spans="2:12" x14ac:dyDescent="0.35">
      <c r="B115" s="10"/>
      <c r="C115" s="152">
        <v>5</v>
      </c>
      <c r="D115" s="36"/>
      <c r="E115" s="71" t="s">
        <v>55</v>
      </c>
      <c r="F115" s="72" t="s">
        <v>49</v>
      </c>
      <c r="G115" s="71" t="s">
        <v>71</v>
      </c>
      <c r="H115" s="134" t="s">
        <v>51</v>
      </c>
      <c r="I115" s="74">
        <v>58</v>
      </c>
      <c r="J115" s="130"/>
      <c r="K115" s="73">
        <v>2</v>
      </c>
      <c r="L115" s="66"/>
    </row>
    <row r="116" spans="2:12" x14ac:dyDescent="0.35">
      <c r="B116" s="10"/>
      <c r="C116" s="153">
        <v>6</v>
      </c>
      <c r="D116" s="20"/>
      <c r="E116" s="20" t="s">
        <v>467</v>
      </c>
      <c r="F116" s="22" t="s">
        <v>49</v>
      </c>
      <c r="G116" s="20" t="s">
        <v>71</v>
      </c>
      <c r="H116" s="17" t="s">
        <v>51</v>
      </c>
      <c r="I116" s="21">
        <v>64</v>
      </c>
      <c r="J116" s="28"/>
      <c r="K116" s="19">
        <v>1</v>
      </c>
      <c r="L116" s="66"/>
    </row>
    <row r="117" spans="2:12" x14ac:dyDescent="0.35">
      <c r="B117" s="10"/>
      <c r="C117" s="152">
        <v>7</v>
      </c>
      <c r="D117" s="36"/>
      <c r="E117" s="36" t="s">
        <v>200</v>
      </c>
      <c r="F117" s="37" t="s">
        <v>49</v>
      </c>
      <c r="G117" s="36" t="s">
        <v>71</v>
      </c>
      <c r="H117" s="40" t="s">
        <v>51</v>
      </c>
      <c r="I117" s="38">
        <v>66</v>
      </c>
      <c r="J117" s="43"/>
      <c r="K117" s="35">
        <v>2</v>
      </c>
      <c r="L117" s="66"/>
    </row>
    <row r="118" spans="2:12" x14ac:dyDescent="0.35">
      <c r="B118" s="10"/>
      <c r="C118" s="156">
        <v>8</v>
      </c>
      <c r="D118" s="36"/>
      <c r="E118" s="36" t="s">
        <v>59</v>
      </c>
      <c r="F118" s="37"/>
      <c r="G118" s="36" t="s">
        <v>71</v>
      </c>
      <c r="H118" s="35" t="s">
        <v>37</v>
      </c>
      <c r="I118" s="38">
        <v>7</v>
      </c>
      <c r="J118" s="39"/>
      <c r="K118" s="35">
        <v>1</v>
      </c>
      <c r="L118" s="66"/>
    </row>
    <row r="119" spans="2:12" x14ac:dyDescent="0.35">
      <c r="B119" s="10"/>
      <c r="C119" s="153">
        <v>9</v>
      </c>
      <c r="D119" s="20"/>
      <c r="E119" s="20" t="s">
        <v>62</v>
      </c>
      <c r="F119" s="22"/>
      <c r="G119" s="20" t="s">
        <v>71</v>
      </c>
      <c r="H119" s="19" t="s">
        <v>37</v>
      </c>
      <c r="I119" s="21">
        <v>12</v>
      </c>
      <c r="J119" s="27"/>
      <c r="K119" s="19">
        <v>2</v>
      </c>
      <c r="L119" s="66"/>
    </row>
    <row r="120" spans="2:12" x14ac:dyDescent="0.35">
      <c r="B120" s="10"/>
      <c r="C120" s="152">
        <v>10</v>
      </c>
      <c r="D120" s="36"/>
      <c r="E120" s="71" t="s">
        <v>198</v>
      </c>
      <c r="F120" s="72"/>
      <c r="G120" s="71" t="s">
        <v>71</v>
      </c>
      <c r="H120" s="73" t="s">
        <v>37</v>
      </c>
      <c r="I120" s="74">
        <v>18</v>
      </c>
      <c r="J120" s="104"/>
      <c r="K120" s="73">
        <v>2</v>
      </c>
      <c r="L120" s="66"/>
    </row>
    <row r="121" spans="2:12" x14ac:dyDescent="0.35">
      <c r="B121" s="10"/>
      <c r="C121" s="153">
        <v>11</v>
      </c>
      <c r="D121" s="20"/>
      <c r="E121" s="20" t="s">
        <v>199</v>
      </c>
      <c r="F121" s="22"/>
      <c r="G121" s="20" t="s">
        <v>71</v>
      </c>
      <c r="H121" s="19" t="s">
        <v>37</v>
      </c>
      <c r="I121" s="21">
        <v>20</v>
      </c>
      <c r="J121" s="27"/>
      <c r="K121" s="19">
        <v>1</v>
      </c>
      <c r="L121" s="66"/>
    </row>
    <row r="122" spans="2:12" x14ac:dyDescent="0.35">
      <c r="B122" s="10"/>
      <c r="C122" s="152">
        <v>12</v>
      </c>
      <c r="D122" s="36"/>
      <c r="E122" s="36" t="s">
        <v>385</v>
      </c>
      <c r="F122" s="37" t="s">
        <v>49</v>
      </c>
      <c r="G122" s="36" t="s">
        <v>71</v>
      </c>
      <c r="H122" s="35"/>
      <c r="I122" s="38">
        <v>40</v>
      </c>
      <c r="J122" s="39"/>
      <c r="K122" s="35">
        <v>2</v>
      </c>
      <c r="L122" s="66"/>
    </row>
    <row r="123" spans="2:12" x14ac:dyDescent="0.35">
      <c r="B123" s="10"/>
      <c r="C123" s="42"/>
      <c r="D123" s="36"/>
      <c r="E123" s="36"/>
      <c r="F123" s="37"/>
      <c r="G123" s="36"/>
      <c r="H123" s="35"/>
      <c r="I123" s="38"/>
      <c r="J123" s="39"/>
      <c r="K123" s="35"/>
      <c r="L123" s="66"/>
    </row>
    <row r="124" spans="2:12" x14ac:dyDescent="0.35">
      <c r="B124" s="10"/>
      <c r="C124" s="42"/>
      <c r="D124" s="36"/>
      <c r="E124" s="36"/>
      <c r="F124" s="37"/>
      <c r="G124" s="103"/>
      <c r="H124" s="35"/>
      <c r="I124" s="38"/>
      <c r="J124" s="39"/>
      <c r="K124" s="35"/>
      <c r="L124" s="66"/>
    </row>
    <row r="125" spans="2:12" ht="18.5" x14ac:dyDescent="0.45">
      <c r="B125" s="14">
        <v>8</v>
      </c>
      <c r="C125" s="42">
        <v>1</v>
      </c>
      <c r="D125" s="36"/>
      <c r="E125" s="36" t="s">
        <v>468</v>
      </c>
      <c r="F125" s="37"/>
      <c r="G125" s="36" t="s">
        <v>71</v>
      </c>
      <c r="H125" s="40" t="s">
        <v>51</v>
      </c>
      <c r="I125" s="38">
        <v>20</v>
      </c>
      <c r="J125" s="39"/>
      <c r="K125" s="35">
        <v>1</v>
      </c>
      <c r="L125" s="66"/>
    </row>
    <row r="126" spans="2:12" x14ac:dyDescent="0.35">
      <c r="B126" s="12" t="s">
        <v>286</v>
      </c>
      <c r="C126" s="25">
        <v>2</v>
      </c>
      <c r="D126" s="20"/>
      <c r="E126" s="20" t="s">
        <v>215</v>
      </c>
      <c r="F126" s="22"/>
      <c r="G126" s="20" t="s">
        <v>71</v>
      </c>
      <c r="H126" s="17" t="s">
        <v>51</v>
      </c>
      <c r="I126" s="21">
        <v>35</v>
      </c>
      <c r="J126" s="27"/>
      <c r="K126" s="19">
        <v>2</v>
      </c>
      <c r="L126" s="66"/>
    </row>
    <row r="127" spans="2:12" x14ac:dyDescent="0.35">
      <c r="B127" s="10"/>
      <c r="C127" s="152">
        <v>3</v>
      </c>
      <c r="D127" s="36"/>
      <c r="E127" s="36" t="s">
        <v>82</v>
      </c>
      <c r="F127" s="37"/>
      <c r="G127" s="36" t="s">
        <v>71</v>
      </c>
      <c r="H127" s="35" t="s">
        <v>73</v>
      </c>
      <c r="I127" s="38">
        <v>37</v>
      </c>
      <c r="J127" s="39"/>
      <c r="K127" s="35">
        <v>2</v>
      </c>
      <c r="L127" s="66"/>
    </row>
    <row r="128" spans="2:12" x14ac:dyDescent="0.35">
      <c r="B128" s="105"/>
      <c r="C128" s="155">
        <v>4</v>
      </c>
      <c r="D128" s="20"/>
      <c r="E128" s="20" t="s">
        <v>72</v>
      </c>
      <c r="F128" s="22"/>
      <c r="G128" s="20" t="s">
        <v>71</v>
      </c>
      <c r="H128" s="19" t="s">
        <v>73</v>
      </c>
      <c r="I128" s="21">
        <v>59</v>
      </c>
      <c r="J128" s="27"/>
      <c r="K128" s="19">
        <v>2</v>
      </c>
      <c r="L128" s="132"/>
    </row>
    <row r="129" spans="2:12" x14ac:dyDescent="0.35">
      <c r="B129" s="10"/>
      <c r="C129" s="152">
        <v>5</v>
      </c>
      <c r="D129" s="36"/>
      <c r="E129" s="55" t="s">
        <v>202</v>
      </c>
      <c r="F129" s="56"/>
      <c r="G129" s="55" t="s">
        <v>71</v>
      </c>
      <c r="H129" s="57" t="s">
        <v>21</v>
      </c>
      <c r="I129" s="58">
        <v>11</v>
      </c>
      <c r="J129" s="59"/>
      <c r="K129" s="57">
        <v>2</v>
      </c>
      <c r="L129" s="66"/>
    </row>
    <row r="130" spans="2:12" x14ac:dyDescent="0.35">
      <c r="B130" s="10"/>
      <c r="C130" s="152">
        <v>6</v>
      </c>
      <c r="D130" s="36"/>
      <c r="E130" s="36" t="s">
        <v>86</v>
      </c>
      <c r="F130" s="37"/>
      <c r="G130" s="36" t="s">
        <v>71</v>
      </c>
      <c r="H130" s="35" t="s">
        <v>17</v>
      </c>
      <c r="I130" s="38">
        <v>4</v>
      </c>
      <c r="J130" s="39"/>
      <c r="K130" s="35">
        <v>2</v>
      </c>
      <c r="L130" s="66"/>
    </row>
    <row r="131" spans="2:12" x14ac:dyDescent="0.35">
      <c r="B131" s="10"/>
      <c r="C131" s="152">
        <v>7</v>
      </c>
      <c r="D131" s="36"/>
      <c r="E131" s="36" t="s">
        <v>42</v>
      </c>
      <c r="F131" s="37"/>
      <c r="G131" s="36" t="s">
        <v>71</v>
      </c>
      <c r="H131" s="35" t="s">
        <v>17</v>
      </c>
      <c r="I131" s="38">
        <v>15</v>
      </c>
      <c r="J131" s="39"/>
      <c r="K131" s="161">
        <v>2</v>
      </c>
      <c r="L131" s="66"/>
    </row>
    <row r="132" spans="2:12" x14ac:dyDescent="0.35">
      <c r="B132" s="10"/>
      <c r="C132" s="153">
        <v>8</v>
      </c>
      <c r="D132" s="20"/>
      <c r="E132" s="20" t="s">
        <v>469</v>
      </c>
      <c r="F132" s="22"/>
      <c r="G132" s="20" t="s">
        <v>71</v>
      </c>
      <c r="H132" s="19" t="s">
        <v>17</v>
      </c>
      <c r="I132" s="21">
        <v>16</v>
      </c>
      <c r="J132" s="27"/>
      <c r="K132" s="19">
        <v>1</v>
      </c>
      <c r="L132" s="66"/>
    </row>
    <row r="133" spans="2:12" x14ac:dyDescent="0.35">
      <c r="B133" s="10"/>
      <c r="C133" s="156">
        <v>9</v>
      </c>
      <c r="D133" s="36"/>
      <c r="E133" s="36" t="s">
        <v>209</v>
      </c>
      <c r="F133" s="37"/>
      <c r="G133" s="36" t="s">
        <v>71</v>
      </c>
      <c r="H133" s="35" t="s">
        <v>85</v>
      </c>
      <c r="I133" s="38">
        <v>35</v>
      </c>
      <c r="J133" s="39"/>
      <c r="K133" s="35">
        <v>2</v>
      </c>
      <c r="L133" s="66"/>
    </row>
    <row r="134" spans="2:12" x14ac:dyDescent="0.35">
      <c r="B134" s="10"/>
      <c r="C134" s="25">
        <v>10</v>
      </c>
      <c r="D134" s="20"/>
      <c r="E134" s="20" t="s">
        <v>201</v>
      </c>
      <c r="F134" s="22"/>
      <c r="G134" s="20" t="s">
        <v>71</v>
      </c>
      <c r="H134" s="19" t="s">
        <v>85</v>
      </c>
      <c r="I134" s="21">
        <v>35</v>
      </c>
      <c r="J134" s="27"/>
      <c r="K134" s="19">
        <v>2</v>
      </c>
      <c r="L134" s="66"/>
    </row>
    <row r="135" spans="2:12" x14ac:dyDescent="0.35">
      <c r="B135" s="10"/>
      <c r="C135" s="42">
        <v>11</v>
      </c>
      <c r="D135" s="36"/>
      <c r="E135" s="36" t="s">
        <v>386</v>
      </c>
      <c r="F135" s="37"/>
      <c r="G135" s="36" t="s">
        <v>71</v>
      </c>
      <c r="H135" s="35" t="s">
        <v>156</v>
      </c>
      <c r="I135" s="38">
        <v>33</v>
      </c>
      <c r="J135" s="39"/>
      <c r="K135" s="35">
        <v>2</v>
      </c>
      <c r="L135" s="66"/>
    </row>
    <row r="136" spans="2:12" x14ac:dyDescent="0.35">
      <c r="B136" s="10"/>
      <c r="C136" s="25">
        <v>12</v>
      </c>
      <c r="D136" s="20"/>
      <c r="E136" s="68" t="s">
        <v>387</v>
      </c>
      <c r="F136" s="22"/>
      <c r="G136" s="135" t="s">
        <v>71</v>
      </c>
      <c r="H136" s="19"/>
      <c r="I136" s="21">
        <v>20</v>
      </c>
      <c r="J136" s="27"/>
      <c r="K136" s="19">
        <v>2</v>
      </c>
      <c r="L136" s="132"/>
    </row>
    <row r="137" spans="2:12" x14ac:dyDescent="0.35">
      <c r="B137" s="10"/>
      <c r="C137" s="42"/>
      <c r="D137" s="36"/>
      <c r="E137" s="133"/>
      <c r="F137" s="37"/>
      <c r="G137" s="136"/>
      <c r="H137" s="35"/>
      <c r="I137" s="38"/>
      <c r="J137" s="39"/>
      <c r="K137" s="35"/>
      <c r="L137" s="66"/>
    </row>
    <row r="138" spans="2:12" x14ac:dyDescent="0.35">
      <c r="B138" s="10"/>
      <c r="C138" s="42"/>
      <c r="D138" s="36"/>
      <c r="E138" s="36"/>
      <c r="F138" s="37"/>
      <c r="G138" s="36"/>
      <c r="H138" s="35"/>
      <c r="I138" s="38"/>
      <c r="J138" s="39"/>
      <c r="K138" s="35"/>
      <c r="L138" s="66"/>
    </row>
    <row r="139" spans="2:12" ht="18.5" x14ac:dyDescent="0.45">
      <c r="B139" s="14">
        <v>9</v>
      </c>
      <c r="C139" s="42">
        <v>1</v>
      </c>
      <c r="D139" s="36"/>
      <c r="E139" s="36" t="s">
        <v>213</v>
      </c>
      <c r="F139" s="37" t="s">
        <v>49</v>
      </c>
      <c r="G139" s="36" t="s">
        <v>71</v>
      </c>
      <c r="H139" s="40" t="s">
        <v>51</v>
      </c>
      <c r="I139" s="38">
        <v>20</v>
      </c>
      <c r="J139" s="39"/>
      <c r="K139" s="35">
        <v>2</v>
      </c>
      <c r="L139" s="66"/>
    </row>
    <row r="140" spans="2:12" x14ac:dyDescent="0.35">
      <c r="B140" s="10"/>
      <c r="C140" s="42">
        <v>2</v>
      </c>
      <c r="D140" s="36"/>
      <c r="E140" s="36" t="s">
        <v>98</v>
      </c>
      <c r="F140" s="37"/>
      <c r="G140" s="36" t="s">
        <v>71</v>
      </c>
      <c r="H140" s="35" t="s">
        <v>16</v>
      </c>
      <c r="I140" s="38">
        <v>9</v>
      </c>
      <c r="J140" s="39"/>
      <c r="K140" s="35">
        <v>2</v>
      </c>
      <c r="L140" s="66"/>
    </row>
    <row r="141" spans="2:12" x14ac:dyDescent="0.35">
      <c r="B141" s="10"/>
      <c r="C141" s="25">
        <v>3</v>
      </c>
      <c r="D141" s="20"/>
      <c r="E141" s="20" t="s">
        <v>91</v>
      </c>
      <c r="F141" s="22"/>
      <c r="G141" s="20" t="s">
        <v>71</v>
      </c>
      <c r="H141" s="19" t="s">
        <v>16</v>
      </c>
      <c r="I141" s="21">
        <v>25</v>
      </c>
      <c r="J141" s="27"/>
      <c r="K141" s="19">
        <v>2</v>
      </c>
      <c r="L141" s="66"/>
    </row>
    <row r="142" spans="2:12" x14ac:dyDescent="0.35">
      <c r="B142" s="10"/>
      <c r="C142" s="42">
        <v>4</v>
      </c>
      <c r="D142" s="36"/>
      <c r="E142" s="36" t="s">
        <v>101</v>
      </c>
      <c r="F142" s="37"/>
      <c r="G142" s="36" t="s">
        <v>71</v>
      </c>
      <c r="H142" s="35" t="s">
        <v>16</v>
      </c>
      <c r="I142" s="38">
        <v>27</v>
      </c>
      <c r="J142" s="39"/>
      <c r="K142" s="35">
        <v>2</v>
      </c>
      <c r="L142" s="66"/>
    </row>
    <row r="143" spans="2:12" x14ac:dyDescent="0.35">
      <c r="B143" s="10"/>
      <c r="C143" s="42">
        <v>5</v>
      </c>
      <c r="D143" s="36"/>
      <c r="E143" s="36" t="s">
        <v>204</v>
      </c>
      <c r="F143" s="37"/>
      <c r="G143" s="36" t="s">
        <v>71</v>
      </c>
      <c r="H143" s="35" t="s">
        <v>15</v>
      </c>
      <c r="I143" s="38">
        <v>3</v>
      </c>
      <c r="J143" s="39"/>
      <c r="K143" s="35">
        <v>2</v>
      </c>
      <c r="L143" s="66"/>
    </row>
    <row r="144" spans="2:12" x14ac:dyDescent="0.35">
      <c r="B144" s="10"/>
      <c r="C144" s="25">
        <v>6</v>
      </c>
      <c r="D144" s="20"/>
      <c r="E144" s="20" t="s">
        <v>214</v>
      </c>
      <c r="F144" s="22"/>
      <c r="G144" s="20" t="s">
        <v>71</v>
      </c>
      <c r="H144" s="19" t="s">
        <v>15</v>
      </c>
      <c r="I144" s="21">
        <v>14</v>
      </c>
      <c r="J144" s="27"/>
      <c r="K144" s="19">
        <v>2</v>
      </c>
      <c r="L144" s="66"/>
    </row>
    <row r="145" spans="2:12" x14ac:dyDescent="0.35">
      <c r="B145" s="10"/>
      <c r="C145" s="42">
        <v>7</v>
      </c>
      <c r="D145" s="36"/>
      <c r="E145" s="36" t="s">
        <v>100</v>
      </c>
      <c r="F145" s="37"/>
      <c r="G145" s="36" t="s">
        <v>71</v>
      </c>
      <c r="H145" s="35" t="s">
        <v>15</v>
      </c>
      <c r="I145" s="38">
        <v>23</v>
      </c>
      <c r="J145" s="39"/>
      <c r="K145" s="35">
        <v>2</v>
      </c>
      <c r="L145" s="66"/>
    </row>
    <row r="146" spans="2:12" x14ac:dyDescent="0.35">
      <c r="B146" s="10"/>
      <c r="C146" s="25">
        <v>8</v>
      </c>
      <c r="D146" s="20"/>
      <c r="E146" s="20" t="s">
        <v>103</v>
      </c>
      <c r="F146" s="22"/>
      <c r="G146" s="20" t="s">
        <v>71</v>
      </c>
      <c r="H146" s="19" t="s">
        <v>15</v>
      </c>
      <c r="I146" s="21">
        <v>25</v>
      </c>
      <c r="J146" s="27"/>
      <c r="K146" s="19">
        <v>2</v>
      </c>
      <c r="L146" s="132"/>
    </row>
    <row r="147" spans="2:12" x14ac:dyDescent="0.35">
      <c r="B147" s="10"/>
      <c r="C147" s="42">
        <v>9</v>
      </c>
      <c r="D147" s="36"/>
      <c r="E147" s="36" t="s">
        <v>203</v>
      </c>
      <c r="F147" s="37"/>
      <c r="G147" s="36" t="s">
        <v>71</v>
      </c>
      <c r="H147" s="35" t="s">
        <v>15</v>
      </c>
      <c r="I147" s="38">
        <v>32</v>
      </c>
      <c r="J147" s="39"/>
      <c r="K147" s="35">
        <v>2</v>
      </c>
      <c r="L147" s="66"/>
    </row>
    <row r="148" spans="2:12" x14ac:dyDescent="0.35">
      <c r="B148" s="10"/>
      <c r="C148" s="137">
        <v>10</v>
      </c>
      <c r="D148" s="20"/>
      <c r="E148" s="20" t="s">
        <v>205</v>
      </c>
      <c r="F148" s="22"/>
      <c r="G148" s="20" t="s">
        <v>71</v>
      </c>
      <c r="H148" s="19" t="s">
        <v>15</v>
      </c>
      <c r="I148" s="21" t="s">
        <v>206</v>
      </c>
      <c r="J148" s="27">
        <v>21</v>
      </c>
      <c r="K148" s="19">
        <v>2</v>
      </c>
      <c r="L148" s="69"/>
    </row>
    <row r="149" spans="2:12" x14ac:dyDescent="0.35">
      <c r="B149" s="10"/>
      <c r="C149" s="42">
        <v>11</v>
      </c>
      <c r="D149" s="36"/>
      <c r="E149" s="36" t="s">
        <v>94</v>
      </c>
      <c r="F149" s="37"/>
      <c r="G149" s="36" t="s">
        <v>71</v>
      </c>
      <c r="H149" s="35" t="s">
        <v>19</v>
      </c>
      <c r="I149" s="38">
        <v>6</v>
      </c>
      <c r="J149" s="39"/>
      <c r="K149" s="35">
        <v>2</v>
      </c>
      <c r="L149" s="66"/>
    </row>
    <row r="150" spans="2:12" x14ac:dyDescent="0.35">
      <c r="B150" s="10"/>
      <c r="C150" s="42">
        <v>12</v>
      </c>
      <c r="D150" s="36"/>
      <c r="E150" s="36" t="s">
        <v>96</v>
      </c>
      <c r="F150" s="37"/>
      <c r="G150" s="36" t="s">
        <v>71</v>
      </c>
      <c r="H150" s="35" t="s">
        <v>19</v>
      </c>
      <c r="I150" s="38">
        <v>28</v>
      </c>
      <c r="J150" s="39"/>
      <c r="K150" s="35">
        <v>2</v>
      </c>
      <c r="L150" s="66"/>
    </row>
    <row r="151" spans="2:12" x14ac:dyDescent="0.35">
      <c r="B151" s="10"/>
      <c r="C151" s="25">
        <v>13</v>
      </c>
      <c r="D151" s="20"/>
      <c r="E151" s="20" t="s">
        <v>99</v>
      </c>
      <c r="F151" s="22"/>
      <c r="G151" s="20" t="s">
        <v>71</v>
      </c>
      <c r="H151" s="19" t="s">
        <v>19</v>
      </c>
      <c r="I151" s="21">
        <v>32</v>
      </c>
      <c r="J151" s="27"/>
      <c r="K151" s="19">
        <v>2</v>
      </c>
      <c r="L151" s="66"/>
    </row>
    <row r="152" spans="2:12" x14ac:dyDescent="0.35">
      <c r="B152" s="10"/>
      <c r="C152" s="152">
        <v>14</v>
      </c>
      <c r="D152" s="36"/>
      <c r="E152" s="55" t="s">
        <v>396</v>
      </c>
      <c r="F152" s="56"/>
      <c r="G152" s="55" t="s">
        <v>71</v>
      </c>
      <c r="H152" s="57" t="s">
        <v>73</v>
      </c>
      <c r="I152" s="58">
        <v>15</v>
      </c>
      <c r="J152" s="59"/>
      <c r="K152" s="57">
        <v>2</v>
      </c>
      <c r="L152" s="66"/>
    </row>
    <row r="153" spans="2:12" x14ac:dyDescent="0.35">
      <c r="B153" s="10"/>
      <c r="C153" s="42"/>
      <c r="D153" s="36"/>
      <c r="E153" s="36"/>
      <c r="F153" s="37"/>
      <c r="G153" s="36"/>
      <c r="H153" s="35"/>
      <c r="I153" s="38"/>
      <c r="J153" s="39"/>
      <c r="K153" s="35"/>
      <c r="L153" s="66"/>
    </row>
    <row r="154" spans="2:12" x14ac:dyDescent="0.35">
      <c r="B154" s="10"/>
      <c r="C154" s="42"/>
      <c r="D154" s="36"/>
      <c r="E154" s="36"/>
      <c r="F154" s="37"/>
      <c r="G154" s="103"/>
      <c r="H154" s="35"/>
      <c r="I154" s="38"/>
      <c r="J154" s="39"/>
      <c r="K154" s="35"/>
      <c r="L154" s="66"/>
    </row>
    <row r="155" spans="2:12" ht="18.5" x14ac:dyDescent="0.45">
      <c r="B155" s="14">
        <v>10</v>
      </c>
      <c r="C155" s="42">
        <v>1</v>
      </c>
      <c r="D155" s="36"/>
      <c r="E155" s="36" t="s">
        <v>207</v>
      </c>
      <c r="F155" s="37"/>
      <c r="G155" s="36" t="s">
        <v>71</v>
      </c>
      <c r="H155" s="35" t="s">
        <v>14</v>
      </c>
      <c r="I155" s="38">
        <v>7</v>
      </c>
      <c r="J155" s="39"/>
      <c r="K155" s="35">
        <v>2</v>
      </c>
      <c r="L155" s="66"/>
    </row>
    <row r="156" spans="2:12" x14ac:dyDescent="0.35">
      <c r="B156" s="12" t="s">
        <v>287</v>
      </c>
      <c r="C156" s="25">
        <v>2</v>
      </c>
      <c r="D156" s="20"/>
      <c r="E156" s="106" t="s">
        <v>412</v>
      </c>
      <c r="F156" s="52"/>
      <c r="G156" s="106" t="s">
        <v>71</v>
      </c>
      <c r="H156" s="126" t="s">
        <v>109</v>
      </c>
      <c r="I156" s="128">
        <v>8</v>
      </c>
      <c r="J156" s="54"/>
      <c r="K156" s="53">
        <v>2</v>
      </c>
      <c r="L156" s="108"/>
    </row>
    <row r="157" spans="2:12" x14ac:dyDescent="0.35">
      <c r="B157" s="10"/>
      <c r="C157" s="152">
        <v>3</v>
      </c>
      <c r="D157" s="55"/>
      <c r="E157" s="71" t="s">
        <v>470</v>
      </c>
      <c r="F157" s="72"/>
      <c r="G157" s="71" t="s">
        <v>71</v>
      </c>
      <c r="H157" s="73" t="s">
        <v>109</v>
      </c>
      <c r="I157" s="74">
        <v>28</v>
      </c>
      <c r="J157" s="104"/>
      <c r="K157" s="73">
        <v>1</v>
      </c>
      <c r="L157" s="138">
        <v>8179693882</v>
      </c>
    </row>
    <row r="158" spans="2:12" x14ac:dyDescent="0.35">
      <c r="B158" s="10"/>
      <c r="C158" s="25">
        <v>4</v>
      </c>
      <c r="D158" s="20"/>
      <c r="E158" s="20" t="s">
        <v>471</v>
      </c>
      <c r="F158" s="22"/>
      <c r="G158" s="20" t="s">
        <v>71</v>
      </c>
      <c r="H158" s="19" t="s">
        <v>109</v>
      </c>
      <c r="I158" s="21">
        <v>36</v>
      </c>
      <c r="J158" s="27"/>
      <c r="K158" s="19">
        <v>1</v>
      </c>
      <c r="L158" s="66"/>
    </row>
    <row r="159" spans="2:12" x14ac:dyDescent="0.35">
      <c r="B159" s="10"/>
      <c r="C159" s="122">
        <v>5</v>
      </c>
      <c r="D159" s="36"/>
      <c r="E159" s="36" t="s">
        <v>119</v>
      </c>
      <c r="F159" s="37"/>
      <c r="G159" s="36" t="s">
        <v>71</v>
      </c>
      <c r="H159" s="35" t="s">
        <v>73</v>
      </c>
      <c r="I159" s="38">
        <v>11</v>
      </c>
      <c r="J159" s="39" t="s">
        <v>61</v>
      </c>
      <c r="K159" s="35">
        <v>2</v>
      </c>
      <c r="L159" s="66"/>
    </row>
    <row r="160" spans="2:12" x14ac:dyDescent="0.35">
      <c r="B160" s="10"/>
      <c r="C160" s="25">
        <v>6</v>
      </c>
      <c r="D160" s="20"/>
      <c r="E160" s="20" t="s">
        <v>472</v>
      </c>
      <c r="F160" s="22"/>
      <c r="G160" s="20" t="s">
        <v>137</v>
      </c>
      <c r="H160" s="19" t="s">
        <v>117</v>
      </c>
      <c r="I160" s="21">
        <v>10</v>
      </c>
      <c r="J160" s="27"/>
      <c r="K160" s="19">
        <v>2</v>
      </c>
      <c r="L160" s="66"/>
    </row>
    <row r="161" spans="2:12" x14ac:dyDescent="0.35">
      <c r="B161" s="10"/>
      <c r="C161" s="42"/>
      <c r="D161" s="36"/>
      <c r="E161" s="123"/>
      <c r="F161" s="37"/>
      <c r="G161" s="36"/>
      <c r="H161" s="35"/>
      <c r="I161" s="38"/>
      <c r="J161" s="39"/>
      <c r="K161" s="35"/>
      <c r="L161" s="66"/>
    </row>
    <row r="162" spans="2:12" x14ac:dyDescent="0.35">
      <c r="B162" s="10"/>
      <c r="C162" s="42"/>
      <c r="D162" s="36"/>
      <c r="E162" s="36"/>
      <c r="F162" s="37"/>
      <c r="G162" s="36"/>
      <c r="H162" s="35"/>
      <c r="I162" s="38"/>
      <c r="J162" s="39"/>
      <c r="K162" s="35"/>
      <c r="L162" s="66"/>
    </row>
    <row r="163" spans="2:12" ht="18.5" x14ac:dyDescent="0.45">
      <c r="B163" s="14">
        <v>11</v>
      </c>
      <c r="C163" s="42">
        <v>1</v>
      </c>
      <c r="D163" s="36"/>
      <c r="E163" s="36" t="s">
        <v>175</v>
      </c>
      <c r="F163" s="37"/>
      <c r="G163" s="36" t="s">
        <v>137</v>
      </c>
      <c r="H163" s="35" t="s">
        <v>121</v>
      </c>
      <c r="I163" s="38">
        <v>3</v>
      </c>
      <c r="J163" s="39"/>
      <c r="K163" s="35">
        <v>2</v>
      </c>
      <c r="L163" s="66"/>
    </row>
    <row r="164" spans="2:12" x14ac:dyDescent="0.35">
      <c r="B164" s="12" t="s">
        <v>287</v>
      </c>
      <c r="C164" s="25">
        <v>2</v>
      </c>
      <c r="D164" s="20"/>
      <c r="E164" s="51" t="s">
        <v>22</v>
      </c>
      <c r="F164" s="52"/>
      <c r="G164" s="51" t="s">
        <v>137</v>
      </c>
      <c r="H164" s="53" t="s">
        <v>121</v>
      </c>
      <c r="I164" s="165">
        <v>30</v>
      </c>
      <c r="J164" s="54"/>
      <c r="K164" s="53">
        <v>2</v>
      </c>
      <c r="L164" s="138" t="s">
        <v>282</v>
      </c>
    </row>
    <row r="165" spans="2:12" x14ac:dyDescent="0.35">
      <c r="B165" s="10"/>
      <c r="C165" s="152">
        <v>3</v>
      </c>
      <c r="D165" s="36"/>
      <c r="E165" s="36" t="s">
        <v>397</v>
      </c>
      <c r="F165" s="37"/>
      <c r="G165" s="36" t="s">
        <v>137</v>
      </c>
      <c r="H165" s="35" t="s">
        <v>121</v>
      </c>
      <c r="I165" s="38">
        <v>31</v>
      </c>
      <c r="J165" s="39"/>
      <c r="K165" s="35">
        <v>2</v>
      </c>
      <c r="L165" s="66"/>
    </row>
    <row r="166" spans="2:12" x14ac:dyDescent="0.35">
      <c r="B166" s="10"/>
      <c r="C166" s="153">
        <v>4</v>
      </c>
      <c r="D166" s="20"/>
      <c r="E166" s="20" t="s">
        <v>172</v>
      </c>
      <c r="F166" s="22"/>
      <c r="G166" s="20" t="s">
        <v>137</v>
      </c>
      <c r="H166" s="19" t="s">
        <v>156</v>
      </c>
      <c r="I166" s="21">
        <v>14</v>
      </c>
      <c r="J166" s="27"/>
      <c r="K166" s="19">
        <v>1</v>
      </c>
      <c r="L166" s="66"/>
    </row>
    <row r="167" spans="2:12" x14ac:dyDescent="0.35">
      <c r="B167" s="10"/>
      <c r="C167" s="152">
        <v>5</v>
      </c>
      <c r="D167" s="36"/>
      <c r="E167" s="36" t="s">
        <v>179</v>
      </c>
      <c r="F167" s="37"/>
      <c r="G167" s="36" t="s">
        <v>137</v>
      </c>
      <c r="H167" s="35" t="s">
        <v>37</v>
      </c>
      <c r="I167" s="38">
        <v>15</v>
      </c>
      <c r="J167" s="39"/>
      <c r="K167" s="35">
        <v>2</v>
      </c>
      <c r="L167" s="66"/>
    </row>
    <row r="168" spans="2:12" x14ac:dyDescent="0.35">
      <c r="B168" s="10"/>
      <c r="C168" s="153">
        <v>6</v>
      </c>
      <c r="D168" s="20"/>
      <c r="E168" s="20" t="s">
        <v>473</v>
      </c>
      <c r="F168" s="22"/>
      <c r="G168" s="20" t="s">
        <v>137</v>
      </c>
      <c r="H168" s="19" t="s">
        <v>156</v>
      </c>
      <c r="I168" s="21">
        <v>12</v>
      </c>
      <c r="J168" s="27"/>
      <c r="K168" s="19">
        <v>1</v>
      </c>
      <c r="L168" s="66"/>
    </row>
    <row r="169" spans="2:12" x14ac:dyDescent="0.35">
      <c r="B169" s="10"/>
      <c r="C169" s="152">
        <v>7</v>
      </c>
      <c r="D169" s="36"/>
      <c r="E169" s="36" t="s">
        <v>411</v>
      </c>
      <c r="F169" s="37"/>
      <c r="G169" s="36" t="s">
        <v>137</v>
      </c>
      <c r="H169" s="35" t="s">
        <v>156</v>
      </c>
      <c r="I169" s="38">
        <v>16</v>
      </c>
      <c r="J169" s="39"/>
      <c r="K169" s="35">
        <v>2</v>
      </c>
      <c r="L169" s="66"/>
    </row>
    <row r="170" spans="2:12" x14ac:dyDescent="0.35">
      <c r="B170" s="10"/>
      <c r="C170" s="152">
        <v>8</v>
      </c>
      <c r="D170" s="36"/>
      <c r="E170" s="71" t="s">
        <v>474</v>
      </c>
      <c r="F170" s="72"/>
      <c r="G170" s="71" t="s">
        <v>137</v>
      </c>
      <c r="H170" s="73" t="s">
        <v>156</v>
      </c>
      <c r="I170" s="74">
        <v>24</v>
      </c>
      <c r="J170" s="104"/>
      <c r="K170" s="57">
        <v>1</v>
      </c>
      <c r="L170" s="108"/>
    </row>
    <row r="171" spans="2:12" x14ac:dyDescent="0.35">
      <c r="B171" s="10"/>
      <c r="C171" s="153">
        <v>9</v>
      </c>
      <c r="D171" s="20"/>
      <c r="E171" s="20" t="s">
        <v>174</v>
      </c>
      <c r="F171" s="22"/>
      <c r="G171" s="20" t="s">
        <v>137</v>
      </c>
      <c r="H171" s="19" t="s">
        <v>156</v>
      </c>
      <c r="I171" s="21">
        <v>28</v>
      </c>
      <c r="J171" s="27"/>
      <c r="K171" s="19">
        <v>2</v>
      </c>
      <c r="L171" s="66"/>
    </row>
    <row r="172" spans="2:12" x14ac:dyDescent="0.35">
      <c r="B172" s="10"/>
      <c r="C172" s="152">
        <v>10</v>
      </c>
      <c r="D172" s="36"/>
      <c r="E172" s="36" t="s">
        <v>418</v>
      </c>
      <c r="F172" s="37"/>
      <c r="G172" s="36" t="s">
        <v>137</v>
      </c>
      <c r="H172" s="35" t="s">
        <v>121</v>
      </c>
      <c r="I172" s="38">
        <v>44</v>
      </c>
      <c r="J172" s="39"/>
      <c r="K172" s="35">
        <v>2</v>
      </c>
      <c r="L172" s="66"/>
    </row>
    <row r="173" spans="2:12" x14ac:dyDescent="0.35">
      <c r="B173" s="10"/>
      <c r="C173" s="153">
        <v>11</v>
      </c>
      <c r="D173" s="20"/>
      <c r="E173" s="106" t="s">
        <v>475</v>
      </c>
      <c r="F173" s="52"/>
      <c r="G173" s="106" t="s">
        <v>137</v>
      </c>
      <c r="H173" s="126" t="s">
        <v>156</v>
      </c>
      <c r="I173" s="128">
        <v>26</v>
      </c>
      <c r="J173" s="54"/>
      <c r="K173" s="19">
        <v>1</v>
      </c>
      <c r="L173" s="66"/>
    </row>
    <row r="174" spans="2:12" x14ac:dyDescent="0.35">
      <c r="B174" s="10"/>
      <c r="C174" s="42">
        <v>12</v>
      </c>
      <c r="D174" s="36"/>
      <c r="E174" s="36" t="s">
        <v>173</v>
      </c>
      <c r="F174" s="37"/>
      <c r="G174" s="36" t="s">
        <v>137</v>
      </c>
      <c r="H174" s="35" t="s">
        <v>138</v>
      </c>
      <c r="I174" s="38">
        <v>46</v>
      </c>
      <c r="J174" s="39"/>
      <c r="K174" s="35">
        <v>2</v>
      </c>
      <c r="L174" s="66"/>
    </row>
    <row r="175" spans="2:12" x14ac:dyDescent="0.35">
      <c r="B175" s="10"/>
      <c r="C175" s="25">
        <v>13</v>
      </c>
      <c r="D175" s="20"/>
      <c r="E175" s="68" t="s">
        <v>388</v>
      </c>
      <c r="F175" s="22"/>
      <c r="G175" s="68" t="s">
        <v>137</v>
      </c>
      <c r="H175" s="19" t="s">
        <v>156</v>
      </c>
      <c r="I175" s="21">
        <v>16</v>
      </c>
      <c r="J175" s="27"/>
      <c r="K175" s="19">
        <v>2</v>
      </c>
      <c r="L175" s="66"/>
    </row>
    <row r="176" spans="2:12" x14ac:dyDescent="0.35">
      <c r="B176" s="10"/>
      <c r="C176" s="42">
        <v>14</v>
      </c>
      <c r="D176" s="36"/>
      <c r="E176" s="36" t="s">
        <v>476</v>
      </c>
      <c r="F176" s="37"/>
      <c r="G176" s="36" t="s">
        <v>137</v>
      </c>
      <c r="H176" s="35" t="s">
        <v>121</v>
      </c>
      <c r="I176" s="38">
        <v>44</v>
      </c>
      <c r="J176" s="39"/>
      <c r="K176" s="160">
        <v>1</v>
      </c>
      <c r="L176" s="66"/>
    </row>
    <row r="177" spans="2:12" x14ac:dyDescent="0.35">
      <c r="B177" s="10"/>
      <c r="C177" s="25">
        <v>15</v>
      </c>
      <c r="D177" s="20"/>
      <c r="E177" s="68" t="s">
        <v>332</v>
      </c>
      <c r="F177" s="22"/>
      <c r="G177" s="68" t="s">
        <v>137</v>
      </c>
      <c r="H177" s="19" t="s">
        <v>156</v>
      </c>
      <c r="I177" s="21">
        <v>22</v>
      </c>
      <c r="J177" s="27"/>
      <c r="K177" s="19">
        <v>2</v>
      </c>
      <c r="L177" s="66"/>
    </row>
    <row r="178" spans="2:12" x14ac:dyDescent="0.35">
      <c r="B178" s="10"/>
      <c r="C178" s="42">
        <v>16</v>
      </c>
      <c r="D178" s="36"/>
      <c r="E178" s="36" t="s">
        <v>389</v>
      </c>
      <c r="F178" s="37"/>
      <c r="G178" s="36" t="s">
        <v>137</v>
      </c>
      <c r="H178" s="35" t="s">
        <v>156</v>
      </c>
      <c r="I178" s="38">
        <v>10</v>
      </c>
      <c r="J178" s="39"/>
      <c r="K178" s="160">
        <v>2</v>
      </c>
      <c r="L178" s="66"/>
    </row>
    <row r="179" spans="2:12" x14ac:dyDescent="0.35">
      <c r="B179" s="10"/>
      <c r="C179" s="42">
        <v>17</v>
      </c>
      <c r="D179" s="36"/>
      <c r="E179" s="123" t="s">
        <v>331</v>
      </c>
      <c r="F179" s="37"/>
      <c r="G179" s="36" t="s">
        <v>137</v>
      </c>
      <c r="H179" s="35" t="s">
        <v>37</v>
      </c>
      <c r="I179" s="38"/>
      <c r="J179" s="39"/>
      <c r="K179" s="35">
        <v>2</v>
      </c>
      <c r="L179" s="66"/>
    </row>
    <row r="180" spans="2:12" x14ac:dyDescent="0.35">
      <c r="B180" s="10"/>
      <c r="C180" s="42"/>
      <c r="D180" s="36"/>
      <c r="E180" s="123"/>
      <c r="F180" s="37"/>
      <c r="G180" s="36"/>
      <c r="H180" s="35"/>
      <c r="I180" s="38"/>
      <c r="J180" s="39"/>
      <c r="K180" s="35"/>
      <c r="L180" s="66"/>
    </row>
    <row r="181" spans="2:12" x14ac:dyDescent="0.35">
      <c r="B181" s="10"/>
      <c r="C181" s="42"/>
      <c r="D181" s="36"/>
      <c r="E181" s="36"/>
      <c r="F181" s="37"/>
      <c r="G181" s="103"/>
      <c r="H181" s="35"/>
      <c r="I181" s="38"/>
      <c r="J181" s="39"/>
      <c r="K181" s="35"/>
      <c r="L181" s="66"/>
    </row>
    <row r="182" spans="2:12" ht="18.5" x14ac:dyDescent="0.45">
      <c r="B182" s="14">
        <v>12</v>
      </c>
      <c r="C182" s="152">
        <v>1</v>
      </c>
      <c r="D182" s="36"/>
      <c r="E182" s="36" t="s">
        <v>416</v>
      </c>
      <c r="F182" s="37"/>
      <c r="G182" s="36" t="s">
        <v>137</v>
      </c>
      <c r="H182" s="35" t="s">
        <v>109</v>
      </c>
      <c r="I182" s="38">
        <v>6</v>
      </c>
      <c r="J182" s="39"/>
      <c r="K182" s="35">
        <v>2</v>
      </c>
      <c r="L182" s="66"/>
    </row>
    <row r="183" spans="2:12" x14ac:dyDescent="0.35">
      <c r="B183" s="12" t="s">
        <v>287</v>
      </c>
      <c r="C183" s="153">
        <v>2</v>
      </c>
      <c r="D183" s="20"/>
      <c r="E183" s="20" t="s">
        <v>189</v>
      </c>
      <c r="F183" s="22"/>
      <c r="G183" s="20" t="s">
        <v>137</v>
      </c>
      <c r="H183" s="19" t="s">
        <v>109</v>
      </c>
      <c r="I183" s="21">
        <v>8</v>
      </c>
      <c r="J183" s="27"/>
      <c r="K183" s="19">
        <v>2</v>
      </c>
      <c r="L183" s="66"/>
    </row>
    <row r="184" spans="2:12" x14ac:dyDescent="0.35">
      <c r="B184" s="10"/>
      <c r="C184" s="152">
        <v>3</v>
      </c>
      <c r="D184" s="36"/>
      <c r="E184" s="36" t="s">
        <v>190</v>
      </c>
      <c r="F184" s="37"/>
      <c r="G184" s="36" t="s">
        <v>137</v>
      </c>
      <c r="H184" s="35" t="s">
        <v>109</v>
      </c>
      <c r="I184" s="38">
        <v>8</v>
      </c>
      <c r="J184" s="39"/>
      <c r="K184" s="35">
        <v>2</v>
      </c>
      <c r="L184" s="66"/>
    </row>
    <row r="185" spans="2:12" x14ac:dyDescent="0.35">
      <c r="B185" s="10"/>
      <c r="C185" s="153">
        <v>4</v>
      </c>
      <c r="D185" s="20"/>
      <c r="E185" s="20" t="s">
        <v>192</v>
      </c>
      <c r="F185" s="22"/>
      <c r="G185" s="20" t="s">
        <v>137</v>
      </c>
      <c r="H185" s="19" t="s">
        <v>109</v>
      </c>
      <c r="I185" s="21">
        <v>8</v>
      </c>
      <c r="J185" s="27"/>
      <c r="K185" s="19">
        <v>2</v>
      </c>
      <c r="L185" s="66"/>
    </row>
    <row r="186" spans="2:12" x14ac:dyDescent="0.35">
      <c r="B186" s="10"/>
      <c r="C186" s="152">
        <v>5</v>
      </c>
      <c r="D186" s="36"/>
      <c r="E186" s="36" t="s">
        <v>191</v>
      </c>
      <c r="F186" s="37"/>
      <c r="G186" s="36" t="s">
        <v>137</v>
      </c>
      <c r="H186" s="35" t="s">
        <v>109</v>
      </c>
      <c r="I186" s="38">
        <v>34</v>
      </c>
      <c r="J186" s="39"/>
      <c r="K186" s="35">
        <v>2</v>
      </c>
      <c r="L186" s="66"/>
    </row>
    <row r="187" spans="2:12" x14ac:dyDescent="0.35">
      <c r="B187" s="10"/>
      <c r="C187" s="153">
        <v>6</v>
      </c>
      <c r="D187" s="20"/>
      <c r="E187" s="20" t="s">
        <v>211</v>
      </c>
      <c r="F187" s="22"/>
      <c r="G187" s="20" t="s">
        <v>137</v>
      </c>
      <c r="H187" s="19" t="s">
        <v>73</v>
      </c>
      <c r="I187" s="21"/>
      <c r="J187" s="27"/>
      <c r="K187" s="19">
        <v>2</v>
      </c>
      <c r="L187" s="66"/>
    </row>
    <row r="188" spans="2:12" x14ac:dyDescent="0.35">
      <c r="B188" s="10"/>
      <c r="C188" s="152">
        <v>7</v>
      </c>
      <c r="D188" s="36"/>
      <c r="E188" s="36" t="s">
        <v>195</v>
      </c>
      <c r="F188" s="37"/>
      <c r="G188" s="36" t="s">
        <v>137</v>
      </c>
      <c r="H188" s="35" t="s">
        <v>130</v>
      </c>
      <c r="I188" s="38">
        <v>1</v>
      </c>
      <c r="J188" s="39"/>
      <c r="K188" s="35">
        <v>2</v>
      </c>
      <c r="L188" s="66"/>
    </row>
    <row r="189" spans="2:12" x14ac:dyDescent="0.35">
      <c r="B189" s="10"/>
      <c r="C189" s="152">
        <v>8</v>
      </c>
      <c r="D189" s="36"/>
      <c r="E189" s="154" t="s">
        <v>417</v>
      </c>
      <c r="F189" s="56"/>
      <c r="G189" s="55" t="s">
        <v>137</v>
      </c>
      <c r="H189" s="57" t="s">
        <v>130</v>
      </c>
      <c r="I189" s="58">
        <v>19</v>
      </c>
      <c r="J189" s="59"/>
      <c r="K189" s="57">
        <v>2</v>
      </c>
      <c r="L189" s="66"/>
    </row>
    <row r="190" spans="2:12" x14ac:dyDescent="0.35">
      <c r="B190" s="10"/>
      <c r="C190" s="153">
        <v>9</v>
      </c>
      <c r="D190" s="20"/>
      <c r="E190" s="20" t="s">
        <v>180</v>
      </c>
      <c r="F190" s="22"/>
      <c r="G190" s="20" t="s">
        <v>137</v>
      </c>
      <c r="H190" s="19" t="s">
        <v>130</v>
      </c>
      <c r="I190" s="21">
        <v>20</v>
      </c>
      <c r="J190" s="27"/>
      <c r="K190" s="19">
        <v>2</v>
      </c>
      <c r="L190" s="66"/>
    </row>
    <row r="191" spans="2:12" x14ac:dyDescent="0.35">
      <c r="B191" s="10"/>
      <c r="C191" s="152">
        <v>10</v>
      </c>
      <c r="D191" s="36"/>
      <c r="E191" s="36" t="s">
        <v>187</v>
      </c>
      <c r="F191" s="37"/>
      <c r="G191" s="36" t="s">
        <v>137</v>
      </c>
      <c r="H191" s="35" t="s">
        <v>130</v>
      </c>
      <c r="I191" s="38">
        <v>36</v>
      </c>
      <c r="J191" s="39"/>
      <c r="K191" s="35">
        <v>1</v>
      </c>
      <c r="L191" s="108"/>
    </row>
    <row r="192" spans="2:12" x14ac:dyDescent="0.35">
      <c r="B192" s="10"/>
      <c r="C192" s="153">
        <v>11</v>
      </c>
      <c r="D192" s="20"/>
      <c r="E192" s="20" t="s">
        <v>390</v>
      </c>
      <c r="F192" s="22"/>
      <c r="G192" s="20" t="s">
        <v>137</v>
      </c>
      <c r="H192" s="19" t="s">
        <v>130</v>
      </c>
      <c r="I192" s="21">
        <v>38</v>
      </c>
      <c r="J192" s="27"/>
      <c r="K192" s="19">
        <v>2</v>
      </c>
      <c r="L192" s="66"/>
    </row>
    <row r="193" spans="2:12" x14ac:dyDescent="0.35">
      <c r="B193" s="10"/>
      <c r="C193" s="152">
        <v>12</v>
      </c>
      <c r="D193" s="36"/>
      <c r="E193" s="36" t="s">
        <v>181</v>
      </c>
      <c r="F193" s="37"/>
      <c r="G193" s="36" t="s">
        <v>137</v>
      </c>
      <c r="H193" s="35" t="s">
        <v>16</v>
      </c>
      <c r="I193" s="38">
        <v>20</v>
      </c>
      <c r="J193" s="39"/>
      <c r="K193" s="35">
        <v>1</v>
      </c>
      <c r="L193" s="66"/>
    </row>
    <row r="194" spans="2:12" x14ac:dyDescent="0.35">
      <c r="B194" s="10"/>
      <c r="C194" s="152">
        <v>13</v>
      </c>
      <c r="D194" s="36"/>
      <c r="E194" s="36" t="s">
        <v>477</v>
      </c>
      <c r="F194" s="37"/>
      <c r="G194" s="36" t="s">
        <v>137</v>
      </c>
      <c r="H194" s="35" t="s">
        <v>16</v>
      </c>
      <c r="I194" s="38"/>
      <c r="J194" s="39"/>
      <c r="K194" s="160">
        <v>1</v>
      </c>
      <c r="L194" s="66"/>
    </row>
    <row r="195" spans="2:12" x14ac:dyDescent="0.35">
      <c r="B195" s="10"/>
      <c r="C195" s="153">
        <v>14</v>
      </c>
      <c r="D195" s="20"/>
      <c r="E195" s="106" t="s">
        <v>391</v>
      </c>
      <c r="F195" s="127"/>
      <c r="G195" s="106" t="s">
        <v>137</v>
      </c>
      <c r="H195" s="126" t="s">
        <v>16</v>
      </c>
      <c r="I195" s="128">
        <v>17</v>
      </c>
      <c r="J195" s="75"/>
      <c r="K195" s="126">
        <v>2</v>
      </c>
      <c r="L195" s="66"/>
    </row>
    <row r="196" spans="2:12" x14ac:dyDescent="0.35">
      <c r="B196" s="10"/>
      <c r="C196" s="42">
        <v>16</v>
      </c>
      <c r="D196" s="36"/>
      <c r="E196" s="36" t="s">
        <v>194</v>
      </c>
      <c r="F196" s="37"/>
      <c r="G196" s="36" t="s">
        <v>137</v>
      </c>
      <c r="H196" s="35" t="s">
        <v>19</v>
      </c>
      <c r="I196" s="38">
        <v>6</v>
      </c>
      <c r="J196" s="39"/>
      <c r="K196" s="35">
        <v>2</v>
      </c>
      <c r="L196" s="66"/>
    </row>
    <row r="197" spans="2:12" x14ac:dyDescent="0.35">
      <c r="B197" s="10"/>
      <c r="C197" s="42">
        <v>17</v>
      </c>
      <c r="D197" s="36"/>
      <c r="E197" s="36" t="s">
        <v>182</v>
      </c>
      <c r="F197" s="37"/>
      <c r="G197" s="36" t="s">
        <v>137</v>
      </c>
      <c r="H197" s="35" t="s">
        <v>19</v>
      </c>
      <c r="I197" s="38">
        <v>10</v>
      </c>
      <c r="J197" s="39"/>
      <c r="K197" s="35">
        <v>2</v>
      </c>
      <c r="L197" s="66"/>
    </row>
    <row r="198" spans="2:12" x14ac:dyDescent="0.35">
      <c r="B198" s="10"/>
      <c r="C198" s="25">
        <v>18</v>
      </c>
      <c r="D198" s="20"/>
      <c r="E198" s="51" t="s">
        <v>478</v>
      </c>
      <c r="F198" s="127"/>
      <c r="G198" s="106" t="s">
        <v>137</v>
      </c>
      <c r="H198" s="126" t="s">
        <v>19</v>
      </c>
      <c r="I198" s="128">
        <v>12</v>
      </c>
      <c r="J198" s="75"/>
      <c r="K198" s="19">
        <v>1</v>
      </c>
      <c r="L198" s="66"/>
    </row>
    <row r="199" spans="2:12" x14ac:dyDescent="0.35">
      <c r="B199" s="10"/>
      <c r="C199" s="42">
        <v>19</v>
      </c>
      <c r="D199" s="36"/>
      <c r="E199" s="36" t="s">
        <v>183</v>
      </c>
      <c r="F199" s="37"/>
      <c r="G199" s="36" t="s">
        <v>137</v>
      </c>
      <c r="H199" s="35" t="s">
        <v>19</v>
      </c>
      <c r="I199" s="38">
        <v>14</v>
      </c>
      <c r="J199" s="39"/>
      <c r="K199" s="35">
        <v>2</v>
      </c>
      <c r="L199" s="66"/>
    </row>
    <row r="200" spans="2:12" x14ac:dyDescent="0.35">
      <c r="B200" s="10"/>
      <c r="C200" s="42">
        <v>20</v>
      </c>
      <c r="D200" s="36"/>
      <c r="E200" s="36" t="s">
        <v>479</v>
      </c>
      <c r="F200" s="37"/>
      <c r="G200" s="36" t="s">
        <v>137</v>
      </c>
      <c r="H200" s="35" t="s">
        <v>19</v>
      </c>
      <c r="I200" s="38">
        <v>18</v>
      </c>
      <c r="J200" s="39"/>
      <c r="K200" s="35">
        <v>1</v>
      </c>
      <c r="L200" s="66"/>
    </row>
    <row r="201" spans="2:12" x14ac:dyDescent="0.35">
      <c r="B201" s="10"/>
      <c r="C201" s="42">
        <v>21</v>
      </c>
      <c r="D201" s="36"/>
      <c r="E201" s="36" t="s">
        <v>481</v>
      </c>
      <c r="F201" s="37"/>
      <c r="G201" s="36" t="s">
        <v>137</v>
      </c>
      <c r="H201" s="35" t="s">
        <v>19</v>
      </c>
      <c r="I201" s="38">
        <v>20</v>
      </c>
      <c r="J201" s="39"/>
      <c r="K201" s="35">
        <v>1</v>
      </c>
      <c r="L201" s="66"/>
    </row>
    <row r="202" spans="2:12" x14ac:dyDescent="0.35">
      <c r="B202" s="10"/>
      <c r="C202" s="42">
        <v>22</v>
      </c>
      <c r="D202" s="36"/>
      <c r="E202" s="36" t="s">
        <v>480</v>
      </c>
      <c r="F202" s="37"/>
      <c r="G202" s="36" t="s">
        <v>137</v>
      </c>
      <c r="H202" s="35" t="s">
        <v>19</v>
      </c>
      <c r="I202" s="38">
        <v>38</v>
      </c>
      <c r="J202" s="39"/>
      <c r="K202" s="160">
        <v>1</v>
      </c>
      <c r="L202" s="69"/>
    </row>
    <row r="203" spans="2:12" x14ac:dyDescent="0.35">
      <c r="B203" s="10"/>
      <c r="C203" s="25">
        <v>23</v>
      </c>
      <c r="D203" s="20"/>
      <c r="E203" s="20" t="s">
        <v>499</v>
      </c>
      <c r="F203" s="22"/>
      <c r="G203" s="20" t="s">
        <v>137</v>
      </c>
      <c r="H203" s="19" t="s">
        <v>19</v>
      </c>
      <c r="I203" s="21">
        <v>44</v>
      </c>
      <c r="J203" s="27"/>
      <c r="K203" s="19">
        <v>1</v>
      </c>
      <c r="L203" s="66"/>
    </row>
    <row r="204" spans="2:12" x14ac:dyDescent="0.35">
      <c r="B204" s="10"/>
      <c r="C204" s="42">
        <v>24</v>
      </c>
      <c r="D204" s="36"/>
      <c r="E204" s="71" t="s">
        <v>482</v>
      </c>
      <c r="F204" s="72"/>
      <c r="G204" s="71" t="s">
        <v>137</v>
      </c>
      <c r="H204" s="73" t="s">
        <v>21</v>
      </c>
      <c r="I204" s="74">
        <v>1</v>
      </c>
      <c r="J204" s="104"/>
      <c r="K204" s="73">
        <v>1</v>
      </c>
      <c r="L204" s="66"/>
    </row>
    <row r="205" spans="2:12" x14ac:dyDescent="0.35">
      <c r="B205" s="10"/>
      <c r="C205" s="25">
        <v>25</v>
      </c>
      <c r="D205" s="20"/>
      <c r="E205" s="20" t="s">
        <v>184</v>
      </c>
      <c r="F205" s="22"/>
      <c r="G205" s="20" t="s">
        <v>137</v>
      </c>
      <c r="H205" s="19" t="s">
        <v>21</v>
      </c>
      <c r="I205" s="21">
        <v>15</v>
      </c>
      <c r="J205" s="27"/>
      <c r="K205" s="19">
        <v>1</v>
      </c>
      <c r="L205" s="66"/>
    </row>
    <row r="206" spans="2:12" x14ac:dyDescent="0.35">
      <c r="B206" s="10"/>
      <c r="C206" s="42">
        <v>26</v>
      </c>
      <c r="D206" s="36"/>
      <c r="E206" s="36" t="s">
        <v>185</v>
      </c>
      <c r="F206" s="37"/>
      <c r="G206" s="36" t="s">
        <v>137</v>
      </c>
      <c r="H206" s="35" t="s">
        <v>21</v>
      </c>
      <c r="I206" s="38">
        <v>15</v>
      </c>
      <c r="J206" s="39"/>
      <c r="K206" s="35">
        <v>2</v>
      </c>
      <c r="L206" s="108"/>
    </row>
    <row r="207" spans="2:12" x14ac:dyDescent="0.35">
      <c r="B207" s="10"/>
      <c r="C207" s="25">
        <v>27</v>
      </c>
      <c r="D207" s="20"/>
      <c r="E207" s="20" t="s">
        <v>193</v>
      </c>
      <c r="F207" s="22"/>
      <c r="G207" s="20" t="s">
        <v>137</v>
      </c>
      <c r="H207" s="19" t="s">
        <v>21</v>
      </c>
      <c r="I207" s="21">
        <v>17</v>
      </c>
      <c r="J207" s="27"/>
      <c r="K207" s="19">
        <v>2</v>
      </c>
      <c r="L207" s="66"/>
    </row>
    <row r="208" spans="2:12" x14ac:dyDescent="0.35">
      <c r="B208" s="10"/>
      <c r="C208" s="42">
        <v>28</v>
      </c>
      <c r="D208" s="36"/>
      <c r="E208" s="36" t="s">
        <v>186</v>
      </c>
      <c r="F208" s="37"/>
      <c r="G208" s="36" t="s">
        <v>137</v>
      </c>
      <c r="H208" s="35" t="s">
        <v>21</v>
      </c>
      <c r="I208" s="38">
        <v>23</v>
      </c>
      <c r="J208" s="39"/>
      <c r="K208" s="35">
        <v>2</v>
      </c>
      <c r="L208" s="66"/>
    </row>
    <row r="209" spans="2:12" x14ac:dyDescent="0.35">
      <c r="B209" s="10"/>
      <c r="C209" s="25">
        <v>29</v>
      </c>
      <c r="D209" s="20"/>
      <c r="E209" s="68" t="s">
        <v>483</v>
      </c>
      <c r="F209" s="22"/>
      <c r="G209" s="20"/>
      <c r="H209" s="19"/>
      <c r="I209" s="21"/>
      <c r="J209" s="27"/>
      <c r="K209" s="19">
        <v>1</v>
      </c>
      <c r="L209" s="132"/>
    </row>
    <row r="210" spans="2:12" x14ac:dyDescent="0.35">
      <c r="B210" s="10"/>
      <c r="C210" s="42"/>
      <c r="D210" s="36"/>
      <c r="E210" s="133"/>
      <c r="F210" s="37"/>
      <c r="G210" s="36"/>
      <c r="H210" s="35"/>
      <c r="I210" s="38"/>
      <c r="J210" s="39"/>
      <c r="K210" s="35"/>
      <c r="L210" s="66"/>
    </row>
    <row r="211" spans="2:12" x14ac:dyDescent="0.35">
      <c r="B211" s="10"/>
      <c r="C211" s="42"/>
      <c r="D211" s="36"/>
      <c r="E211" s="36"/>
      <c r="F211" s="37"/>
      <c r="G211" s="103"/>
      <c r="H211" s="35"/>
      <c r="I211" s="38"/>
      <c r="J211" s="39"/>
      <c r="K211" s="35"/>
      <c r="L211" s="66"/>
    </row>
    <row r="212" spans="2:12" ht="18.5" x14ac:dyDescent="0.45">
      <c r="B212" s="14">
        <v>13</v>
      </c>
      <c r="C212" s="153">
        <v>1</v>
      </c>
      <c r="D212" s="51"/>
      <c r="E212" s="55" t="s">
        <v>410</v>
      </c>
      <c r="F212" s="56"/>
      <c r="G212" s="55" t="s">
        <v>70</v>
      </c>
      <c r="H212" s="57" t="s">
        <v>121</v>
      </c>
      <c r="I212" s="58">
        <v>24</v>
      </c>
      <c r="J212" s="54"/>
      <c r="K212" s="53">
        <v>2</v>
      </c>
      <c r="L212" s="109" t="s">
        <v>283</v>
      </c>
    </row>
    <row r="213" spans="2:12" x14ac:dyDescent="0.35">
      <c r="B213" s="12" t="s">
        <v>286</v>
      </c>
      <c r="C213" s="42">
        <v>2</v>
      </c>
      <c r="D213" s="36"/>
      <c r="E213" s="36" t="s">
        <v>131</v>
      </c>
      <c r="F213" s="37"/>
      <c r="G213" s="36" t="s">
        <v>70</v>
      </c>
      <c r="H213" s="35" t="s">
        <v>109</v>
      </c>
      <c r="I213" s="38">
        <v>6</v>
      </c>
      <c r="J213" s="39"/>
      <c r="K213" s="35">
        <v>1</v>
      </c>
      <c r="L213" s="66"/>
    </row>
    <row r="214" spans="2:12" x14ac:dyDescent="0.35">
      <c r="B214" s="10"/>
      <c r="C214" s="42">
        <v>3</v>
      </c>
      <c r="D214" s="36"/>
      <c r="E214" s="36" t="s">
        <v>124</v>
      </c>
      <c r="F214" s="37"/>
      <c r="G214" s="36" t="s">
        <v>70</v>
      </c>
      <c r="H214" s="35" t="s">
        <v>109</v>
      </c>
      <c r="I214" s="38">
        <v>11</v>
      </c>
      <c r="J214" s="39"/>
      <c r="K214" s="35">
        <v>2</v>
      </c>
      <c r="L214" s="66"/>
    </row>
    <row r="215" spans="2:12" x14ac:dyDescent="0.35">
      <c r="B215" s="10"/>
      <c r="C215" s="25">
        <v>4</v>
      </c>
      <c r="D215" s="51"/>
      <c r="E215" s="20" t="s">
        <v>484</v>
      </c>
      <c r="F215" s="22"/>
      <c r="G215" s="20" t="s">
        <v>70</v>
      </c>
      <c r="H215" s="19" t="s">
        <v>130</v>
      </c>
      <c r="I215" s="21">
        <v>8</v>
      </c>
      <c r="J215" s="39"/>
      <c r="K215" s="35">
        <v>1</v>
      </c>
      <c r="L215" s="66"/>
    </row>
    <row r="216" spans="2:12" x14ac:dyDescent="0.35">
      <c r="B216" s="10"/>
      <c r="C216" s="124">
        <v>5</v>
      </c>
      <c r="D216" s="125"/>
      <c r="E216" s="140" t="s">
        <v>372</v>
      </c>
      <c r="F216" s="141"/>
      <c r="G216" s="140" t="s">
        <v>70</v>
      </c>
      <c r="H216" s="142" t="s">
        <v>109</v>
      </c>
      <c r="I216" s="143">
        <v>20</v>
      </c>
      <c r="J216" s="75"/>
      <c r="K216" s="126">
        <v>2</v>
      </c>
      <c r="L216" s="132"/>
    </row>
    <row r="217" spans="2:12" x14ac:dyDescent="0.35">
      <c r="B217" s="10"/>
      <c r="C217" s="42">
        <v>6</v>
      </c>
      <c r="D217" s="36"/>
      <c r="E217" s="71" t="s">
        <v>485</v>
      </c>
      <c r="F217" s="72"/>
      <c r="G217" s="71" t="s">
        <v>392</v>
      </c>
      <c r="H217" s="73"/>
      <c r="I217" s="74"/>
      <c r="J217" s="104"/>
      <c r="K217" s="73">
        <v>1</v>
      </c>
      <c r="L217" s="66"/>
    </row>
    <row r="218" spans="2:12" x14ac:dyDescent="0.35">
      <c r="B218" s="10"/>
      <c r="C218" s="42"/>
      <c r="D218" s="36"/>
      <c r="E218" s="71"/>
      <c r="F218" s="72"/>
      <c r="G218" s="71"/>
      <c r="H218" s="73"/>
      <c r="I218" s="74"/>
      <c r="J218" s="104"/>
      <c r="K218" s="73"/>
      <c r="L218" s="66"/>
    </row>
    <row r="219" spans="2:12" x14ac:dyDescent="0.35">
      <c r="B219" s="10"/>
      <c r="C219" s="25"/>
      <c r="D219" s="20"/>
      <c r="E219" s="144"/>
      <c r="F219" s="145"/>
      <c r="G219" s="144"/>
      <c r="H219" s="146"/>
      <c r="I219" s="147"/>
      <c r="J219" s="75"/>
      <c r="K219" s="126"/>
      <c r="L219" s="69"/>
    </row>
    <row r="220" spans="2:12" x14ac:dyDescent="0.35">
      <c r="B220" s="10"/>
      <c r="C220" s="42"/>
      <c r="D220" s="36"/>
      <c r="E220" s="36"/>
      <c r="F220" s="37"/>
      <c r="G220" s="103"/>
      <c r="H220" s="35"/>
      <c r="I220" s="38"/>
      <c r="J220" s="39"/>
      <c r="K220" s="35"/>
      <c r="L220" s="66"/>
    </row>
    <row r="221" spans="2:12" ht="18.5" x14ac:dyDescent="0.45">
      <c r="B221" s="14" t="s">
        <v>279</v>
      </c>
      <c r="C221" s="152">
        <v>1</v>
      </c>
      <c r="D221" s="36"/>
      <c r="E221" s="36" t="s">
        <v>395</v>
      </c>
      <c r="F221" s="37"/>
      <c r="G221" s="36" t="s">
        <v>137</v>
      </c>
      <c r="H221" s="35" t="s">
        <v>138</v>
      </c>
      <c r="I221" s="38">
        <v>5</v>
      </c>
      <c r="J221" s="39"/>
      <c r="K221" s="35">
        <v>2</v>
      </c>
      <c r="L221" s="66"/>
    </row>
    <row r="222" spans="2:12" x14ac:dyDescent="0.35">
      <c r="B222" s="10"/>
      <c r="C222" s="152">
        <v>2</v>
      </c>
      <c r="D222" s="36"/>
      <c r="E222" s="36" t="s">
        <v>488</v>
      </c>
      <c r="F222" s="37"/>
      <c r="G222" s="36" t="s">
        <v>137</v>
      </c>
      <c r="H222" s="35" t="s">
        <v>138</v>
      </c>
      <c r="I222" s="38">
        <v>23</v>
      </c>
      <c r="J222" s="39"/>
      <c r="K222" s="160">
        <v>1</v>
      </c>
      <c r="L222" s="66"/>
    </row>
    <row r="223" spans="2:12" x14ac:dyDescent="0.35">
      <c r="B223" s="10"/>
      <c r="C223" s="152">
        <v>3</v>
      </c>
      <c r="D223" s="36"/>
      <c r="E223" s="55" t="s">
        <v>420</v>
      </c>
      <c r="F223" s="56"/>
      <c r="G223" s="55" t="s">
        <v>137</v>
      </c>
      <c r="H223" s="57" t="s">
        <v>138</v>
      </c>
      <c r="I223" s="58">
        <v>29</v>
      </c>
      <c r="J223" s="39"/>
      <c r="K223" s="57">
        <v>2</v>
      </c>
      <c r="L223" s="109" t="s">
        <v>281</v>
      </c>
    </row>
    <row r="224" spans="2:12" x14ac:dyDescent="0.35">
      <c r="B224" s="10"/>
      <c r="C224" s="153">
        <v>4</v>
      </c>
      <c r="D224" s="20"/>
      <c r="E224" s="20" t="s">
        <v>415</v>
      </c>
      <c r="F224" s="22"/>
      <c r="G224" s="20" t="s">
        <v>137</v>
      </c>
      <c r="H224" s="19" t="s">
        <v>138</v>
      </c>
      <c r="I224" s="21">
        <v>35</v>
      </c>
      <c r="J224" s="27"/>
      <c r="K224" s="19">
        <v>2</v>
      </c>
      <c r="L224" s="66"/>
    </row>
    <row r="225" spans="2:12" x14ac:dyDescent="0.35">
      <c r="B225" s="10"/>
      <c r="C225" s="152">
        <v>5</v>
      </c>
      <c r="D225" s="36"/>
      <c r="E225" s="36" t="s">
        <v>489</v>
      </c>
      <c r="F225" s="37"/>
      <c r="G225" s="36" t="s">
        <v>137</v>
      </c>
      <c r="H225" s="35" t="s">
        <v>138</v>
      </c>
      <c r="I225" s="38">
        <v>37</v>
      </c>
      <c r="J225" s="39"/>
      <c r="K225" s="35">
        <v>1</v>
      </c>
      <c r="L225" s="66"/>
    </row>
    <row r="226" spans="2:12" x14ac:dyDescent="0.35">
      <c r="B226" s="10"/>
      <c r="C226" s="153">
        <v>6</v>
      </c>
      <c r="D226" s="20"/>
      <c r="E226" s="20" t="s">
        <v>136</v>
      </c>
      <c r="F226" s="22"/>
      <c r="G226" s="20" t="s">
        <v>137</v>
      </c>
      <c r="H226" s="19" t="s">
        <v>138</v>
      </c>
      <c r="I226" s="21">
        <v>39</v>
      </c>
      <c r="J226" s="27"/>
      <c r="K226" s="19">
        <v>2</v>
      </c>
      <c r="L226" s="66"/>
    </row>
    <row r="227" spans="2:12" x14ac:dyDescent="0.35">
      <c r="B227" s="10"/>
      <c r="C227" s="42">
        <v>7</v>
      </c>
      <c r="D227" s="36"/>
      <c r="E227" s="36" t="s">
        <v>490</v>
      </c>
      <c r="F227" s="37"/>
      <c r="G227" s="36" t="s">
        <v>137</v>
      </c>
      <c r="H227" s="35" t="s">
        <v>138</v>
      </c>
      <c r="I227" s="38">
        <v>49</v>
      </c>
      <c r="J227" s="39"/>
      <c r="K227" s="160">
        <v>1</v>
      </c>
      <c r="L227" s="66"/>
    </row>
    <row r="228" spans="2:12" x14ac:dyDescent="0.35">
      <c r="B228" s="10"/>
      <c r="C228" s="42">
        <v>8</v>
      </c>
      <c r="D228" s="36"/>
      <c r="E228" s="36" t="s">
        <v>140</v>
      </c>
      <c r="F228" s="37"/>
      <c r="G228" s="36" t="s">
        <v>137</v>
      </c>
      <c r="H228" s="35" t="s">
        <v>139</v>
      </c>
      <c r="I228" s="38">
        <v>19</v>
      </c>
      <c r="J228" s="39"/>
      <c r="K228" s="160">
        <v>2</v>
      </c>
      <c r="L228" s="66"/>
    </row>
    <row r="229" spans="2:12" x14ac:dyDescent="0.35">
      <c r="B229" s="10"/>
      <c r="C229" s="25">
        <v>9</v>
      </c>
      <c r="D229" s="20"/>
      <c r="E229" s="68" t="s">
        <v>486</v>
      </c>
      <c r="F229" s="22"/>
      <c r="G229" s="68" t="s">
        <v>487</v>
      </c>
      <c r="H229" s="19"/>
      <c r="I229" s="21"/>
      <c r="J229" s="27"/>
      <c r="K229" s="19">
        <v>2</v>
      </c>
      <c r="L229" s="66"/>
    </row>
    <row r="230" spans="2:12" x14ac:dyDescent="0.35">
      <c r="B230" s="10"/>
      <c r="C230" s="42"/>
      <c r="D230" s="36"/>
      <c r="E230" s="36"/>
      <c r="F230" s="37"/>
      <c r="G230" s="36"/>
      <c r="H230" s="35"/>
      <c r="I230" s="38"/>
      <c r="J230" s="39"/>
      <c r="K230" s="35"/>
      <c r="L230" s="66"/>
    </row>
    <row r="231" spans="2:12" ht="19" thickBot="1" x14ac:dyDescent="0.5">
      <c r="B231" s="158">
        <v>200</v>
      </c>
      <c r="C231" s="26"/>
      <c r="D231" s="16"/>
      <c r="E231" s="16"/>
      <c r="F231" s="23"/>
      <c r="G231" s="16"/>
      <c r="H231" s="16"/>
      <c r="I231" s="16"/>
      <c r="J231" s="29"/>
      <c r="K231" s="63">
        <f>SUM(K7:K230)</f>
        <v>337</v>
      </c>
      <c r="L231" s="70"/>
    </row>
    <row r="232" spans="2:12" x14ac:dyDescent="0.35">
      <c r="K232" s="76"/>
      <c r="L232">
        <v>2024</v>
      </c>
    </row>
    <row r="233" spans="2:12" x14ac:dyDescent="0.35">
      <c r="K233" s="110"/>
    </row>
  </sheetData>
  <mergeCells count="4">
    <mergeCell ref="F6:J6"/>
    <mergeCell ref="B2:L2"/>
    <mergeCell ref="B3:L3"/>
    <mergeCell ref="B4:L4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229"/>
  <sheetViews>
    <sheetView topLeftCell="A61" workbookViewId="0">
      <selection activeCell="F77" sqref="F77"/>
    </sheetView>
  </sheetViews>
  <sheetFormatPr defaultRowHeight="14.5" x14ac:dyDescent="0.35"/>
  <cols>
    <col min="2" max="2" width="4.81640625" customWidth="1"/>
    <col min="3" max="3" width="11.453125" customWidth="1"/>
    <col min="4" max="4" width="13" customWidth="1"/>
    <col min="5" max="5" width="15.54296875" bestFit="1" customWidth="1"/>
    <col min="6" max="6" width="4.81640625" bestFit="1" customWidth="1"/>
    <col min="7" max="7" width="3" bestFit="1" customWidth="1"/>
    <col min="8" max="8" width="2.81640625" customWidth="1"/>
    <col min="9" max="9" width="4" customWidth="1"/>
    <col min="10" max="10" width="18.26953125" customWidth="1"/>
    <col min="11" max="11" width="5.7265625" bestFit="1" customWidth="1"/>
    <col min="12" max="12" width="12.453125" customWidth="1"/>
    <col min="13" max="13" width="11.26953125" bestFit="1" customWidth="1"/>
  </cols>
  <sheetData>
    <row r="3" spans="2:13" x14ac:dyDescent="0.35">
      <c r="C3" t="s">
        <v>277</v>
      </c>
    </row>
    <row r="4" spans="2:13" ht="15" thickBot="1" x14ac:dyDescent="0.4"/>
    <row r="5" spans="2:13" x14ac:dyDescent="0.35">
      <c r="B5" s="83"/>
      <c r="C5" s="33" t="s">
        <v>270</v>
      </c>
      <c r="D5" s="84"/>
      <c r="E5" s="84"/>
      <c r="F5" s="84"/>
      <c r="G5" s="84"/>
      <c r="H5" s="84"/>
      <c r="I5" s="84"/>
      <c r="J5" s="33" t="s">
        <v>266</v>
      </c>
      <c r="K5" s="84"/>
      <c r="L5" s="84"/>
      <c r="M5" s="85"/>
    </row>
    <row r="6" spans="2:13" ht="15" thickBot="1" x14ac:dyDescent="0.4">
      <c r="B6" s="90"/>
      <c r="C6" s="278" t="s">
        <v>264</v>
      </c>
      <c r="D6" s="279"/>
      <c r="E6" s="280" t="s">
        <v>265</v>
      </c>
      <c r="F6" s="281"/>
      <c r="G6" s="281"/>
      <c r="H6" s="89"/>
      <c r="I6" s="98" t="s">
        <v>2</v>
      </c>
      <c r="J6" s="91" t="s">
        <v>267</v>
      </c>
      <c r="K6" s="92" t="s">
        <v>268</v>
      </c>
      <c r="L6" s="93" t="s">
        <v>269</v>
      </c>
      <c r="M6" s="94" t="s">
        <v>272</v>
      </c>
    </row>
    <row r="7" spans="2:13" ht="15" thickTop="1" x14ac:dyDescent="0.35">
      <c r="B7" s="44"/>
      <c r="C7" s="95"/>
      <c r="D7" s="96"/>
      <c r="E7" s="95"/>
      <c r="F7" s="96"/>
      <c r="G7" s="96"/>
      <c r="H7" s="96"/>
      <c r="I7" s="99"/>
      <c r="J7" s="95"/>
      <c r="K7" s="95"/>
      <c r="L7" s="97"/>
      <c r="M7" s="64"/>
    </row>
    <row r="8" spans="2:13" x14ac:dyDescent="0.35">
      <c r="B8" s="87"/>
      <c r="C8" s="22"/>
      <c r="D8" s="20"/>
      <c r="E8" s="47"/>
      <c r="F8" s="46"/>
      <c r="G8" s="46"/>
      <c r="H8" s="20"/>
      <c r="I8" s="25"/>
      <c r="J8" s="22"/>
      <c r="K8" s="22"/>
      <c r="L8" s="79"/>
      <c r="M8" s="65"/>
    </row>
    <row r="9" spans="2:13" x14ac:dyDescent="0.35">
      <c r="B9" s="87">
        <v>1</v>
      </c>
      <c r="C9" s="37" t="s">
        <v>208</v>
      </c>
      <c r="D9" s="37"/>
      <c r="E9" s="37" t="s">
        <v>70</v>
      </c>
      <c r="F9" s="35" t="s">
        <v>121</v>
      </c>
      <c r="G9" s="38">
        <v>22</v>
      </c>
      <c r="H9" s="36"/>
      <c r="I9" s="42">
        <v>13</v>
      </c>
      <c r="J9" s="37" t="s">
        <v>221</v>
      </c>
      <c r="K9" s="41" t="s">
        <v>260</v>
      </c>
      <c r="L9" s="81" t="s">
        <v>262</v>
      </c>
      <c r="M9" s="66" t="s">
        <v>220</v>
      </c>
    </row>
    <row r="10" spans="2:13" x14ac:dyDescent="0.35">
      <c r="B10" s="87">
        <v>2</v>
      </c>
      <c r="C10" s="37" t="s">
        <v>210</v>
      </c>
      <c r="D10" s="36"/>
      <c r="E10" s="37" t="s">
        <v>137</v>
      </c>
      <c r="F10" s="35" t="s">
        <v>19</v>
      </c>
      <c r="G10" s="38">
        <v>16</v>
      </c>
      <c r="H10" s="36"/>
      <c r="I10" s="42">
        <v>12</v>
      </c>
      <c r="J10" s="37" t="s">
        <v>275</v>
      </c>
      <c r="K10" s="41"/>
      <c r="L10" s="81"/>
      <c r="M10" s="66" t="s">
        <v>227</v>
      </c>
    </row>
    <row r="11" spans="2:13" x14ac:dyDescent="0.35">
      <c r="B11" s="10">
        <v>3</v>
      </c>
      <c r="C11" s="37" t="s">
        <v>131</v>
      </c>
      <c r="D11" s="36"/>
      <c r="E11" s="37" t="s">
        <v>70</v>
      </c>
      <c r="F11" s="35" t="s">
        <v>109</v>
      </c>
      <c r="G11" s="38">
        <v>6</v>
      </c>
      <c r="H11" s="36"/>
      <c r="I11" s="42">
        <v>13</v>
      </c>
      <c r="J11" s="37" t="s">
        <v>276</v>
      </c>
      <c r="K11" s="41"/>
      <c r="L11" s="81"/>
      <c r="M11" s="66"/>
    </row>
    <row r="12" spans="2:13" x14ac:dyDescent="0.35">
      <c r="B12" s="87">
        <v>4</v>
      </c>
      <c r="C12" s="37" t="s">
        <v>13</v>
      </c>
      <c r="D12" s="77"/>
      <c r="E12" s="37" t="s">
        <v>70</v>
      </c>
      <c r="F12" s="35" t="s">
        <v>21</v>
      </c>
      <c r="G12" s="38">
        <v>27</v>
      </c>
      <c r="H12" s="38"/>
      <c r="I12" s="34">
        <v>2</v>
      </c>
      <c r="J12" s="37" t="s">
        <v>224</v>
      </c>
      <c r="K12" s="37"/>
      <c r="L12" s="81"/>
      <c r="M12" s="66"/>
    </row>
    <row r="13" spans="2:13" x14ac:dyDescent="0.35">
      <c r="B13" s="10">
        <v>5</v>
      </c>
      <c r="C13" s="37" t="s">
        <v>182</v>
      </c>
      <c r="D13" s="36"/>
      <c r="E13" s="37" t="s">
        <v>137</v>
      </c>
      <c r="F13" s="35" t="s">
        <v>19</v>
      </c>
      <c r="G13" s="38">
        <v>10</v>
      </c>
      <c r="H13" s="39"/>
      <c r="I13" s="36">
        <v>12</v>
      </c>
      <c r="J13" s="42" t="s">
        <v>225</v>
      </c>
      <c r="K13" s="22"/>
      <c r="L13" s="80"/>
      <c r="M13" s="65"/>
    </row>
    <row r="14" spans="2:13" x14ac:dyDescent="0.35">
      <c r="B14" s="88"/>
      <c r="C14" s="37"/>
      <c r="D14" s="46"/>
      <c r="E14" s="37"/>
      <c r="F14" s="36"/>
      <c r="G14" s="36"/>
      <c r="H14" s="36"/>
      <c r="I14" s="42"/>
      <c r="J14" s="37"/>
      <c r="K14" s="37"/>
      <c r="L14" s="81"/>
      <c r="M14" s="66"/>
    </row>
    <row r="15" spans="2:13" ht="15" thickBot="1" x14ac:dyDescent="0.4">
      <c r="B15" s="15"/>
      <c r="C15" s="23"/>
      <c r="D15" s="16"/>
      <c r="E15" s="23"/>
      <c r="F15" s="16"/>
      <c r="G15" s="16"/>
      <c r="H15" s="16"/>
      <c r="I15" s="26"/>
      <c r="J15" s="23"/>
      <c r="K15" s="23"/>
      <c r="L15" s="86"/>
      <c r="M15" s="67"/>
    </row>
    <row r="19" spans="2:13" x14ac:dyDescent="0.35">
      <c r="C19" t="s">
        <v>273</v>
      </c>
    </row>
    <row r="20" spans="2:13" ht="15" thickBot="1" x14ac:dyDescent="0.4"/>
    <row r="21" spans="2:13" x14ac:dyDescent="0.35">
      <c r="B21" s="83"/>
      <c r="C21" s="33" t="s">
        <v>270</v>
      </c>
      <c r="D21" s="84"/>
      <c r="E21" s="84"/>
      <c r="F21" s="84"/>
      <c r="G21" s="84"/>
      <c r="H21" s="84"/>
      <c r="I21" s="84"/>
      <c r="J21" s="33" t="s">
        <v>266</v>
      </c>
      <c r="K21" s="84"/>
      <c r="L21" s="84"/>
      <c r="M21" s="85"/>
    </row>
    <row r="22" spans="2:13" ht="15" thickBot="1" x14ac:dyDescent="0.4">
      <c r="B22" s="90"/>
      <c r="C22" s="278" t="s">
        <v>264</v>
      </c>
      <c r="D22" s="279"/>
      <c r="E22" s="280" t="s">
        <v>265</v>
      </c>
      <c r="F22" s="281"/>
      <c r="G22" s="281"/>
      <c r="H22" s="89"/>
      <c r="I22" s="98" t="s">
        <v>2</v>
      </c>
      <c r="J22" s="91" t="s">
        <v>267</v>
      </c>
      <c r="K22" s="92" t="s">
        <v>268</v>
      </c>
      <c r="L22" s="93" t="s">
        <v>269</v>
      </c>
      <c r="M22" s="94" t="s">
        <v>272</v>
      </c>
    </row>
    <row r="23" spans="2:13" ht="15" thickTop="1" x14ac:dyDescent="0.35">
      <c r="B23" s="44"/>
      <c r="C23" s="95"/>
      <c r="D23" s="96"/>
      <c r="E23" s="95"/>
      <c r="F23" s="96"/>
      <c r="G23" s="96"/>
      <c r="H23" s="96"/>
      <c r="I23" s="99"/>
      <c r="J23" s="95"/>
      <c r="K23" s="95"/>
      <c r="L23" s="97"/>
      <c r="M23" s="64"/>
    </row>
    <row r="24" spans="2:13" x14ac:dyDescent="0.35">
      <c r="B24" s="87"/>
      <c r="C24" s="37"/>
      <c r="D24" s="36"/>
      <c r="E24" s="37"/>
      <c r="F24" s="36"/>
      <c r="G24" s="36"/>
      <c r="H24" s="36"/>
      <c r="I24" s="42"/>
      <c r="J24" s="37"/>
      <c r="K24" s="37"/>
      <c r="L24" s="112"/>
      <c r="M24" s="66"/>
    </row>
    <row r="25" spans="2:13" x14ac:dyDescent="0.35">
      <c r="B25" s="87">
        <v>1</v>
      </c>
      <c r="C25" s="37" t="s">
        <v>129</v>
      </c>
      <c r="D25" s="36"/>
      <c r="E25" s="37" t="s">
        <v>70</v>
      </c>
      <c r="F25" s="35" t="s">
        <v>130</v>
      </c>
      <c r="G25" s="38">
        <v>8</v>
      </c>
      <c r="H25" s="36"/>
      <c r="I25" s="42">
        <v>13</v>
      </c>
      <c r="J25" s="37" t="s">
        <v>228</v>
      </c>
      <c r="K25" s="41" t="s">
        <v>219</v>
      </c>
      <c r="L25" s="81" t="s">
        <v>263</v>
      </c>
      <c r="M25" s="66" t="s">
        <v>288</v>
      </c>
    </row>
    <row r="26" spans="2:13" x14ac:dyDescent="0.35">
      <c r="B26" s="10">
        <v>2</v>
      </c>
      <c r="C26" s="82" t="s">
        <v>222</v>
      </c>
      <c r="D26" s="20"/>
      <c r="E26" s="82" t="s">
        <v>70</v>
      </c>
      <c r="F26" s="19" t="s">
        <v>109</v>
      </c>
      <c r="G26" s="21">
        <v>10</v>
      </c>
      <c r="H26" s="20"/>
      <c r="I26" s="25">
        <v>13</v>
      </c>
      <c r="J26" s="22" t="s">
        <v>223</v>
      </c>
      <c r="K26" s="30" t="s">
        <v>261</v>
      </c>
      <c r="L26" s="81" t="s">
        <v>316</v>
      </c>
      <c r="M26" s="65" t="s">
        <v>232</v>
      </c>
    </row>
    <row r="27" spans="2:13" x14ac:dyDescent="0.35">
      <c r="B27" s="10">
        <v>3</v>
      </c>
      <c r="C27" s="37" t="s">
        <v>216</v>
      </c>
      <c r="D27" s="36"/>
      <c r="E27" s="37" t="s">
        <v>137</v>
      </c>
      <c r="F27" s="35" t="s">
        <v>139</v>
      </c>
      <c r="G27" s="38">
        <v>15</v>
      </c>
      <c r="H27" s="36"/>
      <c r="I27" s="34" t="s">
        <v>271</v>
      </c>
      <c r="J27" s="37" t="s">
        <v>217</v>
      </c>
      <c r="K27" s="41" t="s">
        <v>218</v>
      </c>
      <c r="L27" s="81">
        <v>40673</v>
      </c>
      <c r="M27" s="66" t="s">
        <v>242</v>
      </c>
    </row>
    <row r="28" spans="2:13" x14ac:dyDescent="0.35">
      <c r="B28" s="87">
        <v>4</v>
      </c>
      <c r="C28" s="22" t="s">
        <v>42</v>
      </c>
      <c r="D28" s="20"/>
      <c r="E28" s="22" t="s">
        <v>70</v>
      </c>
      <c r="F28" s="19" t="s">
        <v>37</v>
      </c>
      <c r="G28" s="21">
        <v>30</v>
      </c>
      <c r="H28" s="21"/>
      <c r="I28" s="24">
        <v>3</v>
      </c>
      <c r="J28" s="22" t="s">
        <v>231</v>
      </c>
      <c r="K28" s="30" t="s">
        <v>229</v>
      </c>
      <c r="L28" s="80">
        <v>40585</v>
      </c>
      <c r="M28" s="65" t="s">
        <v>288</v>
      </c>
    </row>
    <row r="29" spans="2:13" x14ac:dyDescent="0.35">
      <c r="B29" s="87">
        <v>5</v>
      </c>
      <c r="C29" s="37" t="s">
        <v>82</v>
      </c>
      <c r="D29" s="37"/>
      <c r="E29" s="37" t="s">
        <v>71</v>
      </c>
      <c r="F29" s="35" t="s">
        <v>73</v>
      </c>
      <c r="G29" s="38">
        <v>41</v>
      </c>
      <c r="H29" s="36"/>
      <c r="I29" s="42">
        <v>8</v>
      </c>
      <c r="J29" s="37" t="s">
        <v>274</v>
      </c>
      <c r="K29" s="41" t="s">
        <v>230</v>
      </c>
      <c r="L29" s="81">
        <v>40735</v>
      </c>
      <c r="M29" s="66" t="s">
        <v>288</v>
      </c>
    </row>
    <row r="30" spans="2:13" x14ac:dyDescent="0.35">
      <c r="B30" s="87"/>
      <c r="C30" s="37"/>
      <c r="D30" s="36"/>
      <c r="E30" s="37"/>
      <c r="F30" s="35"/>
      <c r="G30" s="38"/>
      <c r="H30" s="36"/>
      <c r="I30" s="42"/>
      <c r="J30" s="37"/>
      <c r="K30" s="41"/>
      <c r="L30" s="81"/>
      <c r="M30" s="66"/>
    </row>
    <row r="31" spans="2:13" x14ac:dyDescent="0.35">
      <c r="B31" s="88"/>
      <c r="C31" s="37"/>
      <c r="D31" s="46"/>
      <c r="E31" s="37"/>
      <c r="F31" s="36"/>
      <c r="G31" s="36"/>
      <c r="H31" s="36"/>
      <c r="I31" s="42"/>
      <c r="J31" s="37"/>
      <c r="K31" s="37"/>
      <c r="L31" s="81"/>
      <c r="M31" s="66"/>
    </row>
    <row r="32" spans="2:13" ht="15" thickBot="1" x14ac:dyDescent="0.4">
      <c r="B32" s="15"/>
      <c r="C32" s="23"/>
      <c r="D32" s="16"/>
      <c r="E32" s="23"/>
      <c r="F32" s="16"/>
      <c r="G32" s="16"/>
      <c r="H32" s="16"/>
      <c r="I32" s="26"/>
      <c r="J32" s="23"/>
      <c r="K32" s="23"/>
      <c r="L32" s="86"/>
      <c r="M32" s="67"/>
    </row>
    <row r="33" spans="2:13" x14ac:dyDescent="0.35">
      <c r="L33" s="78"/>
    </row>
    <row r="34" spans="2:13" x14ac:dyDescent="0.35">
      <c r="L34" s="78"/>
    </row>
    <row r="35" spans="2:13" x14ac:dyDescent="0.35">
      <c r="L35" s="78"/>
    </row>
    <row r="36" spans="2:13" x14ac:dyDescent="0.35">
      <c r="C36" t="s">
        <v>319</v>
      </c>
    </row>
    <row r="37" spans="2:13" ht="15" thickBot="1" x14ac:dyDescent="0.4"/>
    <row r="38" spans="2:13" x14ac:dyDescent="0.35">
      <c r="B38" s="83"/>
      <c r="C38" s="33" t="s">
        <v>270</v>
      </c>
      <c r="D38" s="84"/>
      <c r="E38" s="84"/>
      <c r="F38" s="84"/>
      <c r="G38" s="84"/>
      <c r="H38" s="84"/>
      <c r="I38" s="84"/>
      <c r="J38" s="33" t="s">
        <v>266</v>
      </c>
      <c r="K38" s="84"/>
      <c r="L38" s="84"/>
      <c r="M38" s="85"/>
    </row>
    <row r="39" spans="2:13" ht="15" thickBot="1" x14ac:dyDescent="0.4">
      <c r="B39" s="90"/>
      <c r="C39" s="278" t="s">
        <v>264</v>
      </c>
      <c r="D39" s="279"/>
      <c r="E39" s="280" t="s">
        <v>265</v>
      </c>
      <c r="F39" s="281"/>
      <c r="G39" s="281"/>
      <c r="H39" s="89"/>
      <c r="I39" s="98" t="s">
        <v>2</v>
      </c>
      <c r="J39" s="118" t="s">
        <v>267</v>
      </c>
      <c r="K39" s="92" t="s">
        <v>268</v>
      </c>
      <c r="L39" s="117" t="s">
        <v>269</v>
      </c>
      <c r="M39" s="94" t="s">
        <v>272</v>
      </c>
    </row>
    <row r="40" spans="2:13" ht="15" thickTop="1" x14ac:dyDescent="0.35">
      <c r="B40" s="44"/>
      <c r="C40" s="95"/>
      <c r="D40" s="96"/>
      <c r="E40" s="95"/>
      <c r="F40" s="96"/>
      <c r="G40" s="96"/>
      <c r="H40" s="96"/>
      <c r="I40" s="99"/>
      <c r="J40" s="95"/>
      <c r="K40" s="95"/>
      <c r="L40" s="97"/>
      <c r="M40" s="64"/>
    </row>
    <row r="41" spans="2:13" x14ac:dyDescent="0.35">
      <c r="B41" s="87">
        <v>1</v>
      </c>
      <c r="C41" s="22" t="s">
        <v>196</v>
      </c>
      <c r="D41" s="20"/>
      <c r="E41" s="47" t="s">
        <v>70</v>
      </c>
      <c r="F41" s="48" t="s">
        <v>21</v>
      </c>
      <c r="G41" s="49">
        <v>6</v>
      </c>
      <c r="H41" s="20"/>
      <c r="I41" s="25">
        <v>2</v>
      </c>
      <c r="J41" s="22" t="s">
        <v>320</v>
      </c>
      <c r="K41" s="30" t="s">
        <v>321</v>
      </c>
      <c r="L41" s="81">
        <v>41031</v>
      </c>
      <c r="M41" s="65" t="s">
        <v>288</v>
      </c>
    </row>
    <row r="42" spans="2:13" x14ac:dyDescent="0.35">
      <c r="B42" s="87">
        <v>2</v>
      </c>
      <c r="C42" s="37" t="s">
        <v>196</v>
      </c>
      <c r="D42" s="36"/>
      <c r="E42" s="37" t="s">
        <v>70</v>
      </c>
      <c r="F42" s="35" t="s">
        <v>21</v>
      </c>
      <c r="G42" s="38">
        <v>6</v>
      </c>
      <c r="H42" s="36"/>
      <c r="I42" s="42">
        <v>2</v>
      </c>
      <c r="J42" s="37" t="s">
        <v>323</v>
      </c>
      <c r="K42" s="41" t="s">
        <v>325</v>
      </c>
      <c r="L42" s="81">
        <v>41062</v>
      </c>
      <c r="M42" s="66" t="s">
        <v>288</v>
      </c>
    </row>
    <row r="43" spans="2:13" x14ac:dyDescent="0.35">
      <c r="B43" s="87">
        <v>3</v>
      </c>
      <c r="C43" s="37" t="s">
        <v>324</v>
      </c>
      <c r="D43" s="36"/>
      <c r="E43" s="37" t="s">
        <v>137</v>
      </c>
      <c r="F43" s="35" t="s">
        <v>19</v>
      </c>
      <c r="G43" s="38">
        <v>18</v>
      </c>
      <c r="H43" s="36"/>
      <c r="I43" s="42">
        <v>12</v>
      </c>
      <c r="J43" s="37" t="s">
        <v>327</v>
      </c>
      <c r="K43" s="41" t="s">
        <v>321</v>
      </c>
      <c r="L43" s="81" t="s">
        <v>326</v>
      </c>
      <c r="M43" s="66" t="s">
        <v>288</v>
      </c>
    </row>
    <row r="44" spans="2:13" x14ac:dyDescent="0.35">
      <c r="B44" s="10">
        <v>4</v>
      </c>
      <c r="C44" s="37" t="s">
        <v>132</v>
      </c>
      <c r="D44" s="36"/>
      <c r="E44" s="37" t="s">
        <v>70</v>
      </c>
      <c r="F44" s="35"/>
      <c r="G44" s="38">
        <v>17</v>
      </c>
      <c r="H44" s="39"/>
      <c r="I44" s="36">
        <v>13</v>
      </c>
      <c r="J44" s="42" t="s">
        <v>328</v>
      </c>
      <c r="K44" s="22" t="s">
        <v>329</v>
      </c>
      <c r="L44" s="80" t="s">
        <v>330</v>
      </c>
      <c r="M44" s="65" t="s">
        <v>288</v>
      </c>
    </row>
    <row r="45" spans="2:13" x14ac:dyDescent="0.35">
      <c r="B45" s="88"/>
      <c r="C45" s="37"/>
      <c r="D45" s="46"/>
      <c r="E45" s="37"/>
      <c r="F45" s="36"/>
      <c r="G45" s="36"/>
      <c r="H45" s="36"/>
      <c r="I45" s="42"/>
      <c r="J45" s="37"/>
      <c r="K45" s="37"/>
      <c r="L45" s="81"/>
      <c r="M45" s="66"/>
    </row>
    <row r="46" spans="2:13" ht="15" thickBot="1" x14ac:dyDescent="0.4">
      <c r="B46" s="15"/>
      <c r="C46" s="23"/>
      <c r="D46" s="16"/>
      <c r="E46" s="23"/>
      <c r="F46" s="16"/>
      <c r="G46" s="16"/>
      <c r="H46" s="16"/>
      <c r="I46" s="26"/>
      <c r="J46" s="23"/>
      <c r="K46" s="23"/>
      <c r="L46" s="86"/>
      <c r="M46" s="67"/>
    </row>
    <row r="50" spans="2:13" x14ac:dyDescent="0.35">
      <c r="C50" t="s">
        <v>333</v>
      </c>
    </row>
    <row r="51" spans="2:13" ht="15" thickBot="1" x14ac:dyDescent="0.4"/>
    <row r="52" spans="2:13" x14ac:dyDescent="0.35">
      <c r="B52" s="83"/>
      <c r="C52" s="33" t="s">
        <v>270</v>
      </c>
      <c r="D52" s="84"/>
      <c r="E52" s="84"/>
      <c r="F52" s="84"/>
      <c r="G52" s="84"/>
      <c r="H52" s="84"/>
      <c r="I52" s="84"/>
      <c r="J52" s="33" t="s">
        <v>266</v>
      </c>
      <c r="K52" s="84"/>
      <c r="L52" s="84"/>
      <c r="M52" s="85"/>
    </row>
    <row r="53" spans="2:13" ht="15" thickBot="1" x14ac:dyDescent="0.4">
      <c r="B53" s="90"/>
      <c r="C53" s="278" t="s">
        <v>264</v>
      </c>
      <c r="D53" s="279"/>
      <c r="E53" s="280" t="s">
        <v>265</v>
      </c>
      <c r="F53" s="281"/>
      <c r="G53" s="281"/>
      <c r="H53" s="89"/>
      <c r="I53" s="98" t="s">
        <v>2</v>
      </c>
      <c r="J53" s="120" t="s">
        <v>267</v>
      </c>
      <c r="K53" s="92" t="s">
        <v>268</v>
      </c>
      <c r="L53" s="119" t="s">
        <v>269</v>
      </c>
      <c r="M53" s="94" t="s">
        <v>272</v>
      </c>
    </row>
    <row r="54" spans="2:13" ht="15" thickTop="1" x14ac:dyDescent="0.35">
      <c r="B54" s="44"/>
      <c r="C54" s="95"/>
      <c r="D54" s="96"/>
      <c r="E54" s="95"/>
      <c r="F54" s="96"/>
      <c r="G54" s="96"/>
      <c r="H54" s="96"/>
      <c r="I54" s="99"/>
      <c r="J54" s="95"/>
      <c r="K54" s="95"/>
      <c r="L54" s="97"/>
      <c r="M54" s="64"/>
    </row>
    <row r="55" spans="2:13" x14ac:dyDescent="0.35">
      <c r="B55" s="87">
        <v>1</v>
      </c>
      <c r="C55" s="22"/>
      <c r="D55" s="20"/>
      <c r="E55" s="47"/>
      <c r="F55" s="48"/>
      <c r="G55" s="49"/>
      <c r="H55" s="20"/>
      <c r="I55" s="25"/>
      <c r="J55" s="22"/>
      <c r="K55" s="30"/>
      <c r="L55" s="81"/>
      <c r="M55" s="65" t="s">
        <v>288</v>
      </c>
    </row>
    <row r="56" spans="2:13" x14ac:dyDescent="0.35">
      <c r="B56" s="87">
        <v>2</v>
      </c>
      <c r="C56" s="37"/>
      <c r="D56" s="36"/>
      <c r="E56" s="37"/>
      <c r="F56" s="35"/>
      <c r="G56" s="38"/>
      <c r="H56" s="36"/>
      <c r="I56" s="42"/>
      <c r="J56" s="37"/>
      <c r="K56" s="41"/>
      <c r="L56" s="81"/>
      <c r="M56" s="66" t="s">
        <v>288</v>
      </c>
    </row>
    <row r="57" spans="2:13" x14ac:dyDescent="0.35">
      <c r="B57" s="87">
        <v>3</v>
      </c>
      <c r="C57" s="37"/>
      <c r="D57" s="36"/>
      <c r="E57" s="37"/>
      <c r="F57" s="35"/>
      <c r="G57" s="38"/>
      <c r="H57" s="36"/>
      <c r="I57" s="42"/>
      <c r="J57" s="37"/>
      <c r="K57" s="41"/>
      <c r="L57" s="81"/>
      <c r="M57" s="66" t="s">
        <v>288</v>
      </c>
    </row>
    <row r="58" spans="2:13" x14ac:dyDescent="0.35">
      <c r="B58" s="10">
        <v>4</v>
      </c>
      <c r="C58" s="37"/>
      <c r="D58" s="36"/>
      <c r="E58" s="37"/>
      <c r="F58" s="35"/>
      <c r="G58" s="38"/>
      <c r="H58" s="39"/>
      <c r="I58" s="36"/>
      <c r="J58" s="42"/>
      <c r="K58" s="22"/>
      <c r="L58" s="80"/>
      <c r="M58" s="65" t="s">
        <v>288</v>
      </c>
    </row>
    <row r="59" spans="2:13" x14ac:dyDescent="0.35">
      <c r="B59" s="88"/>
      <c r="C59" s="37"/>
      <c r="D59" s="46"/>
      <c r="E59" s="37"/>
      <c r="F59" s="36"/>
      <c r="G59" s="36"/>
      <c r="H59" s="36"/>
      <c r="I59" s="42"/>
      <c r="J59" s="37"/>
      <c r="K59" s="37"/>
      <c r="L59" s="81"/>
      <c r="M59" s="66"/>
    </row>
    <row r="60" spans="2:13" ht="15" thickBot="1" x14ac:dyDescent="0.4">
      <c r="B60" s="15"/>
      <c r="C60" s="23"/>
      <c r="D60" s="16"/>
      <c r="E60" s="23"/>
      <c r="F60" s="16"/>
      <c r="G60" s="16"/>
      <c r="H60" s="16"/>
      <c r="I60" s="26"/>
      <c r="J60" s="23"/>
      <c r="K60" s="23"/>
      <c r="L60" s="86"/>
      <c r="M60" s="67"/>
    </row>
    <row r="64" spans="2:13" x14ac:dyDescent="0.35">
      <c r="C64" t="s">
        <v>334</v>
      </c>
    </row>
    <row r="65" spans="2:13" ht="15" thickBot="1" x14ac:dyDescent="0.4"/>
    <row r="66" spans="2:13" x14ac:dyDescent="0.35">
      <c r="B66" s="83"/>
      <c r="C66" s="33" t="s">
        <v>270</v>
      </c>
      <c r="D66" s="84"/>
      <c r="E66" s="84"/>
      <c r="F66" s="84"/>
      <c r="G66" s="84"/>
      <c r="H66" s="84"/>
      <c r="I66" s="84"/>
      <c r="J66" s="33" t="s">
        <v>266</v>
      </c>
      <c r="K66" s="84"/>
      <c r="L66" s="84"/>
      <c r="M66" s="85"/>
    </row>
    <row r="67" spans="2:13" ht="15" thickBot="1" x14ac:dyDescent="0.4">
      <c r="B67" s="90"/>
      <c r="C67" s="278" t="s">
        <v>264</v>
      </c>
      <c r="D67" s="279"/>
      <c r="E67" s="280" t="s">
        <v>265</v>
      </c>
      <c r="F67" s="281"/>
      <c r="G67" s="281"/>
      <c r="H67" s="89"/>
      <c r="I67" s="98" t="s">
        <v>2</v>
      </c>
      <c r="J67" s="120" t="s">
        <v>267</v>
      </c>
      <c r="K67" s="92" t="s">
        <v>268</v>
      </c>
      <c r="L67" s="119" t="s">
        <v>269</v>
      </c>
      <c r="M67" s="94" t="s">
        <v>272</v>
      </c>
    </row>
    <row r="68" spans="2:13" ht="15" thickTop="1" x14ac:dyDescent="0.35">
      <c r="B68" s="44"/>
      <c r="C68" s="95"/>
      <c r="D68" s="96"/>
      <c r="E68" s="95"/>
      <c r="F68" s="96"/>
      <c r="G68" s="96"/>
      <c r="H68" s="96"/>
      <c r="I68" s="99"/>
      <c r="J68" s="95"/>
      <c r="K68" s="95"/>
      <c r="L68" s="97"/>
      <c r="M68" s="64"/>
    </row>
    <row r="69" spans="2:13" x14ac:dyDescent="0.35">
      <c r="B69" s="87">
        <v>1</v>
      </c>
      <c r="C69" s="22"/>
      <c r="D69" s="20"/>
      <c r="E69" s="47"/>
      <c r="F69" s="48"/>
      <c r="G69" s="49"/>
      <c r="H69" s="20"/>
      <c r="I69" s="25"/>
      <c r="J69" s="22"/>
      <c r="K69" s="30"/>
      <c r="L69" s="81"/>
      <c r="M69" s="65" t="s">
        <v>288</v>
      </c>
    </row>
    <row r="70" spans="2:13" x14ac:dyDescent="0.35">
      <c r="B70" s="87">
        <v>2</v>
      </c>
      <c r="C70" s="37"/>
      <c r="D70" s="36"/>
      <c r="E70" s="37"/>
      <c r="F70" s="35"/>
      <c r="G70" s="38"/>
      <c r="H70" s="36"/>
      <c r="I70" s="42"/>
      <c r="J70" s="37"/>
      <c r="K70" s="41"/>
      <c r="L70" s="81"/>
      <c r="M70" s="66" t="s">
        <v>288</v>
      </c>
    </row>
    <row r="71" spans="2:13" x14ac:dyDescent="0.35">
      <c r="B71" s="87">
        <v>3</v>
      </c>
      <c r="C71" s="37"/>
      <c r="D71" s="36"/>
      <c r="E71" s="37"/>
      <c r="F71" s="35"/>
      <c r="G71" s="38"/>
      <c r="H71" s="36"/>
      <c r="I71" s="42"/>
      <c r="J71" s="37"/>
      <c r="K71" s="41"/>
      <c r="L71" s="81"/>
      <c r="M71" s="66" t="s">
        <v>288</v>
      </c>
    </row>
    <row r="72" spans="2:13" x14ac:dyDescent="0.35">
      <c r="B72" s="10">
        <v>4</v>
      </c>
      <c r="C72" s="37"/>
      <c r="D72" s="36"/>
      <c r="E72" s="37"/>
      <c r="F72" s="35"/>
      <c r="G72" s="38"/>
      <c r="H72" s="39"/>
      <c r="I72" s="36"/>
      <c r="J72" s="42"/>
      <c r="K72" s="22"/>
      <c r="L72" s="80"/>
      <c r="M72" s="65" t="s">
        <v>288</v>
      </c>
    </row>
    <row r="73" spans="2:13" x14ac:dyDescent="0.35">
      <c r="B73" s="88"/>
      <c r="C73" s="37"/>
      <c r="D73" s="46"/>
      <c r="E73" s="37"/>
      <c r="F73" s="36"/>
      <c r="G73" s="36"/>
      <c r="H73" s="36"/>
      <c r="I73" s="42"/>
      <c r="J73" s="37"/>
      <c r="K73" s="37"/>
      <c r="L73" s="81"/>
      <c r="M73" s="66"/>
    </row>
    <row r="74" spans="2:13" ht="15" thickBot="1" x14ac:dyDescent="0.4">
      <c r="B74" s="15"/>
      <c r="C74" s="23"/>
      <c r="D74" s="16"/>
      <c r="E74" s="23"/>
      <c r="F74" s="16"/>
      <c r="G74" s="16"/>
      <c r="H74" s="16"/>
      <c r="I74" s="26"/>
      <c r="J74" s="23"/>
      <c r="K74" s="23"/>
      <c r="L74" s="86"/>
      <c r="M74" s="67"/>
    </row>
    <row r="78" spans="2:13" x14ac:dyDescent="0.35">
      <c r="C78" t="s">
        <v>335</v>
      </c>
    </row>
    <row r="79" spans="2:13" ht="15" thickBot="1" x14ac:dyDescent="0.4"/>
    <row r="80" spans="2:13" x14ac:dyDescent="0.35">
      <c r="B80" s="83"/>
      <c r="C80" s="33" t="s">
        <v>270</v>
      </c>
      <c r="D80" s="84"/>
      <c r="E80" s="84"/>
      <c r="F80" s="84"/>
      <c r="G80" s="84"/>
      <c r="H80" s="84"/>
      <c r="I80" s="84"/>
      <c r="J80" s="33" t="s">
        <v>266</v>
      </c>
      <c r="K80" s="84"/>
      <c r="L80" s="84"/>
      <c r="M80" s="85"/>
    </row>
    <row r="81" spans="2:13" ht="15" thickBot="1" x14ac:dyDescent="0.4">
      <c r="B81" s="90"/>
      <c r="C81" s="278" t="s">
        <v>264</v>
      </c>
      <c r="D81" s="279"/>
      <c r="E81" s="280" t="s">
        <v>265</v>
      </c>
      <c r="F81" s="281"/>
      <c r="G81" s="281"/>
      <c r="H81" s="89"/>
      <c r="I81" s="98" t="s">
        <v>2</v>
      </c>
      <c r="J81" s="120" t="s">
        <v>267</v>
      </c>
      <c r="K81" s="92" t="s">
        <v>268</v>
      </c>
      <c r="L81" s="119" t="s">
        <v>269</v>
      </c>
      <c r="M81" s="94" t="s">
        <v>272</v>
      </c>
    </row>
    <row r="82" spans="2:13" ht="15" thickTop="1" x14ac:dyDescent="0.35">
      <c r="B82" s="44"/>
      <c r="C82" s="95"/>
      <c r="D82" s="96"/>
      <c r="E82" s="95"/>
      <c r="F82" s="96"/>
      <c r="G82" s="96"/>
      <c r="H82" s="96"/>
      <c r="I82" s="99"/>
      <c r="J82" s="95"/>
      <c r="K82" s="95"/>
      <c r="L82" s="97"/>
      <c r="M82" s="64"/>
    </row>
    <row r="83" spans="2:13" x14ac:dyDescent="0.35">
      <c r="B83" s="87">
        <v>1</v>
      </c>
      <c r="C83" s="22"/>
      <c r="D83" s="20"/>
      <c r="E83" s="47"/>
      <c r="F83" s="48"/>
      <c r="G83" s="49"/>
      <c r="H83" s="20"/>
      <c r="I83" s="25"/>
      <c r="J83" s="22"/>
      <c r="K83" s="30"/>
      <c r="L83" s="81"/>
      <c r="M83" s="65" t="s">
        <v>288</v>
      </c>
    </row>
    <row r="84" spans="2:13" x14ac:dyDescent="0.35">
      <c r="B84" s="87">
        <v>2</v>
      </c>
      <c r="C84" s="37"/>
      <c r="D84" s="36"/>
      <c r="E84" s="37"/>
      <c r="F84" s="35"/>
      <c r="G84" s="38"/>
      <c r="H84" s="36"/>
      <c r="I84" s="42"/>
      <c r="J84" s="37"/>
      <c r="K84" s="41"/>
      <c r="L84" s="81"/>
      <c r="M84" s="66" t="s">
        <v>288</v>
      </c>
    </row>
    <row r="85" spans="2:13" x14ac:dyDescent="0.35">
      <c r="B85" s="87">
        <v>3</v>
      </c>
      <c r="C85" s="37"/>
      <c r="D85" s="36"/>
      <c r="E85" s="37"/>
      <c r="F85" s="35"/>
      <c r="G85" s="38"/>
      <c r="H85" s="36"/>
      <c r="I85" s="42"/>
      <c r="J85" s="37"/>
      <c r="K85" s="41"/>
      <c r="L85" s="81"/>
      <c r="M85" s="66" t="s">
        <v>288</v>
      </c>
    </row>
    <row r="86" spans="2:13" x14ac:dyDescent="0.35">
      <c r="B86" s="10">
        <v>4</v>
      </c>
      <c r="C86" s="37"/>
      <c r="D86" s="36"/>
      <c r="E86" s="37"/>
      <c r="F86" s="35"/>
      <c r="G86" s="38"/>
      <c r="H86" s="39"/>
      <c r="I86" s="36"/>
      <c r="J86" s="42"/>
      <c r="K86" s="22"/>
      <c r="L86" s="80"/>
      <c r="M86" s="65" t="s">
        <v>288</v>
      </c>
    </row>
    <row r="87" spans="2:13" x14ac:dyDescent="0.35">
      <c r="B87" s="88"/>
      <c r="C87" s="37"/>
      <c r="D87" s="46"/>
      <c r="E87" s="37"/>
      <c r="F87" s="36"/>
      <c r="G87" s="36"/>
      <c r="H87" s="36"/>
      <c r="I87" s="42"/>
      <c r="J87" s="37"/>
      <c r="K87" s="37"/>
      <c r="L87" s="81"/>
      <c r="M87" s="66"/>
    </row>
    <row r="88" spans="2:13" ht="15" thickBot="1" x14ac:dyDescent="0.4">
      <c r="B88" s="15"/>
      <c r="C88" s="23"/>
      <c r="D88" s="16"/>
      <c r="E88" s="23"/>
      <c r="F88" s="16"/>
      <c r="G88" s="16"/>
      <c r="H88" s="16"/>
      <c r="I88" s="26"/>
      <c r="J88" s="23"/>
      <c r="K88" s="23"/>
      <c r="L88" s="86"/>
      <c r="M88" s="67"/>
    </row>
    <row r="92" spans="2:13" x14ac:dyDescent="0.35">
      <c r="C92" t="s">
        <v>336</v>
      </c>
    </row>
    <row r="93" spans="2:13" ht="15" thickBot="1" x14ac:dyDescent="0.4"/>
    <row r="94" spans="2:13" x14ac:dyDescent="0.35">
      <c r="B94" s="83"/>
      <c r="C94" s="33" t="s">
        <v>270</v>
      </c>
      <c r="D94" s="84"/>
      <c r="E94" s="84"/>
      <c r="F94" s="84"/>
      <c r="G94" s="84"/>
      <c r="H94" s="84"/>
      <c r="I94" s="84"/>
      <c r="J94" s="33" t="s">
        <v>266</v>
      </c>
      <c r="K94" s="84"/>
      <c r="L94" s="84"/>
      <c r="M94" s="85"/>
    </row>
    <row r="95" spans="2:13" ht="15" thickBot="1" x14ac:dyDescent="0.4">
      <c r="B95" s="90"/>
      <c r="C95" s="278" t="s">
        <v>264</v>
      </c>
      <c r="D95" s="279"/>
      <c r="E95" s="280" t="s">
        <v>265</v>
      </c>
      <c r="F95" s="281"/>
      <c r="G95" s="281"/>
      <c r="H95" s="89"/>
      <c r="I95" s="98" t="s">
        <v>2</v>
      </c>
      <c r="J95" s="120" t="s">
        <v>267</v>
      </c>
      <c r="K95" s="92" t="s">
        <v>268</v>
      </c>
      <c r="L95" s="119" t="s">
        <v>269</v>
      </c>
      <c r="M95" s="94" t="s">
        <v>272</v>
      </c>
    </row>
    <row r="96" spans="2:13" ht="15" thickTop="1" x14ac:dyDescent="0.35">
      <c r="B96" s="44"/>
      <c r="C96" s="95"/>
      <c r="D96" s="96"/>
      <c r="E96" s="95"/>
      <c r="F96" s="96"/>
      <c r="G96" s="96"/>
      <c r="H96" s="96"/>
      <c r="I96" s="99"/>
      <c r="J96" s="95"/>
      <c r="K96" s="95"/>
      <c r="L96" s="97"/>
      <c r="M96" s="64"/>
    </row>
    <row r="97" spans="2:13" x14ac:dyDescent="0.35">
      <c r="B97" s="87">
        <v>1</v>
      </c>
      <c r="C97" s="22"/>
      <c r="D97" s="20"/>
      <c r="E97" s="47"/>
      <c r="F97" s="48"/>
      <c r="G97" s="49"/>
      <c r="H97" s="20"/>
      <c r="I97" s="25"/>
      <c r="J97" s="22"/>
      <c r="K97" s="30"/>
      <c r="L97" s="81"/>
      <c r="M97" s="65" t="s">
        <v>288</v>
      </c>
    </row>
    <row r="98" spans="2:13" x14ac:dyDescent="0.35">
      <c r="B98" s="87">
        <v>2</v>
      </c>
      <c r="C98" s="37"/>
      <c r="D98" s="36"/>
      <c r="E98" s="37"/>
      <c r="F98" s="35"/>
      <c r="G98" s="38"/>
      <c r="H98" s="36"/>
      <c r="I98" s="42"/>
      <c r="J98" s="37"/>
      <c r="K98" s="41"/>
      <c r="L98" s="81"/>
      <c r="M98" s="66" t="s">
        <v>288</v>
      </c>
    </row>
    <row r="99" spans="2:13" x14ac:dyDescent="0.35">
      <c r="B99" s="87">
        <v>3</v>
      </c>
      <c r="C99" s="37"/>
      <c r="D99" s="36"/>
      <c r="E99" s="37"/>
      <c r="F99" s="35"/>
      <c r="G99" s="38"/>
      <c r="H99" s="36"/>
      <c r="I99" s="42"/>
      <c r="J99" s="37"/>
      <c r="K99" s="41"/>
      <c r="L99" s="81"/>
      <c r="M99" s="66" t="s">
        <v>288</v>
      </c>
    </row>
    <row r="100" spans="2:13" x14ac:dyDescent="0.35">
      <c r="B100" s="10">
        <v>4</v>
      </c>
      <c r="C100" s="37"/>
      <c r="D100" s="36"/>
      <c r="E100" s="37"/>
      <c r="F100" s="35"/>
      <c r="G100" s="38"/>
      <c r="H100" s="39"/>
      <c r="I100" s="36"/>
      <c r="J100" s="42"/>
      <c r="K100" s="22"/>
      <c r="L100" s="80"/>
      <c r="M100" s="65" t="s">
        <v>288</v>
      </c>
    </row>
    <row r="101" spans="2:13" x14ac:dyDescent="0.35">
      <c r="B101" s="88"/>
      <c r="C101" s="37"/>
      <c r="D101" s="46"/>
      <c r="E101" s="37"/>
      <c r="F101" s="36"/>
      <c r="G101" s="36"/>
      <c r="H101" s="36"/>
      <c r="I101" s="42"/>
      <c r="J101" s="37"/>
      <c r="K101" s="37"/>
      <c r="L101" s="81"/>
      <c r="M101" s="66"/>
    </row>
    <row r="102" spans="2:13" ht="15" thickBot="1" x14ac:dyDescent="0.4">
      <c r="B102" s="15"/>
      <c r="C102" s="23"/>
      <c r="D102" s="16"/>
      <c r="E102" s="23"/>
      <c r="F102" s="16"/>
      <c r="G102" s="16"/>
      <c r="H102" s="16"/>
      <c r="I102" s="26"/>
      <c r="J102" s="23"/>
      <c r="K102" s="23"/>
      <c r="L102" s="86"/>
      <c r="M102" s="67"/>
    </row>
    <row r="106" spans="2:13" x14ac:dyDescent="0.35">
      <c r="C106" t="s">
        <v>337</v>
      </c>
    </row>
    <row r="107" spans="2:13" ht="15" thickBot="1" x14ac:dyDescent="0.4"/>
    <row r="108" spans="2:13" x14ac:dyDescent="0.35">
      <c r="B108" s="83"/>
      <c r="C108" s="33" t="s">
        <v>270</v>
      </c>
      <c r="D108" s="84"/>
      <c r="E108" s="84"/>
      <c r="F108" s="84"/>
      <c r="G108" s="84"/>
      <c r="H108" s="84"/>
      <c r="I108" s="84"/>
      <c r="J108" s="33" t="s">
        <v>266</v>
      </c>
      <c r="K108" s="84"/>
      <c r="L108" s="84"/>
      <c r="M108" s="85"/>
    </row>
    <row r="109" spans="2:13" ht="15" thickBot="1" x14ac:dyDescent="0.4">
      <c r="B109" s="90"/>
      <c r="C109" s="278" t="s">
        <v>264</v>
      </c>
      <c r="D109" s="279"/>
      <c r="E109" s="280" t="s">
        <v>265</v>
      </c>
      <c r="F109" s="281"/>
      <c r="G109" s="281"/>
      <c r="H109" s="89"/>
      <c r="I109" s="98" t="s">
        <v>2</v>
      </c>
      <c r="J109" s="120" t="s">
        <v>267</v>
      </c>
      <c r="K109" s="92" t="s">
        <v>268</v>
      </c>
      <c r="L109" s="119" t="s">
        <v>269</v>
      </c>
      <c r="M109" s="94" t="s">
        <v>272</v>
      </c>
    </row>
    <row r="110" spans="2:13" ht="15" thickTop="1" x14ac:dyDescent="0.35">
      <c r="B110" s="44"/>
      <c r="C110" s="95"/>
      <c r="D110" s="96"/>
      <c r="E110" s="95"/>
      <c r="F110" s="96"/>
      <c r="G110" s="96"/>
      <c r="H110" s="96"/>
      <c r="I110" s="99"/>
      <c r="J110" s="95"/>
      <c r="K110" s="95"/>
      <c r="L110" s="97"/>
      <c r="M110" s="64"/>
    </row>
    <row r="111" spans="2:13" x14ac:dyDescent="0.35">
      <c r="B111" s="87">
        <v>1</v>
      </c>
      <c r="C111" s="22" t="s">
        <v>339</v>
      </c>
      <c r="D111" s="20"/>
      <c r="E111" s="47" t="s">
        <v>70</v>
      </c>
      <c r="F111" s="48" t="s">
        <v>15</v>
      </c>
      <c r="G111" s="49"/>
      <c r="H111" s="20"/>
      <c r="I111" s="25">
        <v>1</v>
      </c>
      <c r="J111" s="22" t="s">
        <v>340</v>
      </c>
      <c r="K111" s="30"/>
      <c r="L111" s="81">
        <v>42750</v>
      </c>
      <c r="M111" s="65" t="s">
        <v>288</v>
      </c>
    </row>
    <row r="112" spans="2:13" x14ac:dyDescent="0.35">
      <c r="B112" s="87">
        <v>2</v>
      </c>
      <c r="C112" s="37" t="s">
        <v>8</v>
      </c>
      <c r="D112" s="36"/>
      <c r="E112" s="37" t="s">
        <v>70</v>
      </c>
      <c r="F112" s="35" t="s">
        <v>15</v>
      </c>
      <c r="G112" s="38"/>
      <c r="H112" s="36"/>
      <c r="I112" s="42">
        <v>1</v>
      </c>
      <c r="J112" s="37" t="s">
        <v>341</v>
      </c>
      <c r="K112" s="41"/>
      <c r="L112" s="81">
        <v>42774</v>
      </c>
      <c r="M112" s="66" t="s">
        <v>342</v>
      </c>
    </row>
    <row r="113" spans="2:13" x14ac:dyDescent="0.35">
      <c r="B113" s="87">
        <v>3</v>
      </c>
      <c r="C113" s="37" t="s">
        <v>343</v>
      </c>
      <c r="D113" s="36"/>
      <c r="E113" s="37" t="s">
        <v>70</v>
      </c>
      <c r="F113" s="35" t="s">
        <v>15</v>
      </c>
      <c r="G113" s="38"/>
      <c r="H113" s="36"/>
      <c r="I113" s="42">
        <v>1</v>
      </c>
      <c r="J113" s="37" t="s">
        <v>344</v>
      </c>
      <c r="K113" s="41"/>
      <c r="L113" s="81">
        <v>42873</v>
      </c>
      <c r="M113" s="66" t="s">
        <v>288</v>
      </c>
    </row>
    <row r="114" spans="2:13" x14ac:dyDescent="0.35">
      <c r="B114" s="87">
        <v>4</v>
      </c>
      <c r="C114" s="37" t="s">
        <v>345</v>
      </c>
      <c r="D114" s="36"/>
      <c r="E114" s="37" t="s">
        <v>346</v>
      </c>
      <c r="F114" s="35">
        <v>29</v>
      </c>
      <c r="G114" s="38"/>
      <c r="H114" s="36"/>
      <c r="I114" s="42">
        <v>7</v>
      </c>
      <c r="J114" s="37" t="s">
        <v>347</v>
      </c>
      <c r="K114" s="41"/>
      <c r="L114" s="81">
        <v>42877</v>
      </c>
      <c r="M114" s="66" t="s">
        <v>288</v>
      </c>
    </row>
    <row r="115" spans="2:13" x14ac:dyDescent="0.35">
      <c r="B115" s="87">
        <v>5</v>
      </c>
      <c r="C115" s="37" t="s">
        <v>348</v>
      </c>
      <c r="D115" s="36"/>
      <c r="E115" s="37" t="s">
        <v>70</v>
      </c>
      <c r="F115" s="35" t="s">
        <v>349</v>
      </c>
      <c r="G115" s="38">
        <v>22</v>
      </c>
      <c r="H115" s="36"/>
      <c r="I115" s="42">
        <v>13</v>
      </c>
      <c r="J115" s="37" t="s">
        <v>352</v>
      </c>
      <c r="K115" s="41"/>
      <c r="L115" s="81">
        <v>42958</v>
      </c>
      <c r="M115" s="66" t="s">
        <v>288</v>
      </c>
    </row>
    <row r="116" spans="2:13" x14ac:dyDescent="0.35">
      <c r="B116" s="87">
        <v>6</v>
      </c>
      <c r="C116" s="37" t="s">
        <v>350</v>
      </c>
      <c r="D116" s="36"/>
      <c r="E116" s="37" t="s">
        <v>137</v>
      </c>
      <c r="F116" s="35" t="s">
        <v>351</v>
      </c>
      <c r="G116" s="38"/>
      <c r="H116" s="36"/>
      <c r="I116" s="42"/>
      <c r="J116" s="37" t="s">
        <v>353</v>
      </c>
      <c r="K116" s="41"/>
      <c r="L116" s="81">
        <v>42984</v>
      </c>
      <c r="M116" s="66" t="s">
        <v>288</v>
      </c>
    </row>
    <row r="117" spans="2:13" x14ac:dyDescent="0.35">
      <c r="B117" s="87">
        <v>7</v>
      </c>
      <c r="C117" s="37" t="s">
        <v>354</v>
      </c>
      <c r="D117" s="36"/>
      <c r="E117" s="37" t="s">
        <v>346</v>
      </c>
      <c r="F117" s="35">
        <v>52</v>
      </c>
      <c r="G117" s="38"/>
      <c r="H117" s="36"/>
      <c r="I117" s="42">
        <v>7</v>
      </c>
      <c r="J117" s="37" t="s">
        <v>356</v>
      </c>
      <c r="K117" s="41"/>
      <c r="L117" s="81">
        <v>42985</v>
      </c>
      <c r="M117" s="66" t="s">
        <v>288</v>
      </c>
    </row>
    <row r="118" spans="2:13" x14ac:dyDescent="0.35">
      <c r="B118" s="87">
        <v>8</v>
      </c>
      <c r="C118" s="37" t="s">
        <v>355</v>
      </c>
      <c r="D118" s="36"/>
      <c r="E118" s="37" t="s">
        <v>346</v>
      </c>
      <c r="F118" s="35">
        <v>40</v>
      </c>
      <c r="G118" s="38"/>
      <c r="H118" s="36"/>
      <c r="I118" s="42">
        <v>7</v>
      </c>
      <c r="J118" s="37" t="s">
        <v>357</v>
      </c>
      <c r="K118" s="41"/>
      <c r="L118" s="81">
        <v>43016</v>
      </c>
      <c r="M118" s="66" t="s">
        <v>288</v>
      </c>
    </row>
    <row r="119" spans="2:13" x14ac:dyDescent="0.35">
      <c r="B119" s="87">
        <v>9</v>
      </c>
      <c r="C119" s="37"/>
      <c r="D119" s="36"/>
      <c r="E119" s="37"/>
      <c r="F119" s="35"/>
      <c r="G119" s="38"/>
      <c r="H119" s="36"/>
      <c r="I119" s="42">
        <v>6</v>
      </c>
      <c r="J119" s="37" t="s">
        <v>358</v>
      </c>
      <c r="K119" s="41"/>
      <c r="L119" s="81">
        <v>43016</v>
      </c>
      <c r="M119" s="66" t="s">
        <v>288</v>
      </c>
    </row>
    <row r="120" spans="2:13" x14ac:dyDescent="0.35">
      <c r="B120" s="87">
        <v>10</v>
      </c>
      <c r="C120" s="37" t="s">
        <v>123</v>
      </c>
      <c r="D120" s="36"/>
      <c r="E120" s="37" t="s">
        <v>359</v>
      </c>
      <c r="F120" s="35"/>
      <c r="G120" s="38"/>
      <c r="H120" s="36"/>
      <c r="I120" s="42">
        <v>13</v>
      </c>
      <c r="J120" s="37" t="s">
        <v>360</v>
      </c>
      <c r="K120" s="41"/>
      <c r="L120" s="81">
        <v>43023</v>
      </c>
      <c r="M120" s="66" t="s">
        <v>288</v>
      </c>
    </row>
    <row r="121" spans="2:13" x14ac:dyDescent="0.35">
      <c r="B121" s="87">
        <v>11</v>
      </c>
      <c r="C121" s="37" t="s">
        <v>361</v>
      </c>
      <c r="D121" s="36"/>
      <c r="E121" s="37" t="s">
        <v>143</v>
      </c>
      <c r="F121" s="35" t="s">
        <v>362</v>
      </c>
      <c r="G121" s="38">
        <v>6</v>
      </c>
      <c r="H121" s="36"/>
      <c r="I121" s="42">
        <v>5</v>
      </c>
      <c r="J121" s="37" t="s">
        <v>449</v>
      </c>
      <c r="K121" s="41"/>
      <c r="L121" s="81">
        <v>43025</v>
      </c>
      <c r="M121" s="66" t="s">
        <v>288</v>
      </c>
    </row>
    <row r="122" spans="2:13" x14ac:dyDescent="0.35">
      <c r="B122" s="10">
        <v>12</v>
      </c>
      <c r="C122" s="37" t="s">
        <v>364</v>
      </c>
      <c r="D122" s="36"/>
      <c r="E122" s="37" t="s">
        <v>137</v>
      </c>
      <c r="F122" s="35"/>
      <c r="G122" s="38"/>
      <c r="H122" s="39"/>
      <c r="I122" s="36">
        <v>12</v>
      </c>
      <c r="J122" s="42" t="s">
        <v>363</v>
      </c>
      <c r="K122" s="22"/>
      <c r="L122" s="80">
        <v>43039</v>
      </c>
      <c r="M122" s="65" t="s">
        <v>288</v>
      </c>
    </row>
    <row r="123" spans="2:13" x14ac:dyDescent="0.35">
      <c r="B123" s="88">
        <v>13</v>
      </c>
      <c r="C123" s="37" t="s">
        <v>365</v>
      </c>
      <c r="D123" s="46"/>
      <c r="E123" s="37" t="s">
        <v>143</v>
      </c>
      <c r="F123" s="36" t="s">
        <v>362</v>
      </c>
      <c r="G123" s="36">
        <v>11</v>
      </c>
      <c r="H123" s="36"/>
      <c r="I123" s="42">
        <v>5</v>
      </c>
      <c r="J123" s="37" t="s">
        <v>366</v>
      </c>
      <c r="K123" s="37"/>
      <c r="L123" s="121">
        <v>43052</v>
      </c>
      <c r="M123" s="66" t="s">
        <v>288</v>
      </c>
    </row>
    <row r="124" spans="2:13" x14ac:dyDescent="0.35">
      <c r="B124" s="10"/>
      <c r="C124" s="22"/>
      <c r="D124" s="20"/>
      <c r="E124" s="22"/>
      <c r="F124" s="20"/>
      <c r="G124" s="20"/>
      <c r="H124" s="20"/>
      <c r="I124" s="25"/>
      <c r="J124" s="22"/>
      <c r="K124" s="22"/>
      <c r="L124" s="80"/>
      <c r="M124" s="65"/>
    </row>
    <row r="125" spans="2:13" x14ac:dyDescent="0.35">
      <c r="B125" s="88"/>
      <c r="C125" s="37"/>
      <c r="D125" s="36"/>
      <c r="E125" s="37"/>
      <c r="F125" s="36"/>
      <c r="G125" s="36"/>
      <c r="H125" s="36"/>
      <c r="I125" s="42"/>
      <c r="J125" s="37"/>
      <c r="K125" s="37"/>
      <c r="L125" s="81"/>
      <c r="M125" s="66"/>
    </row>
    <row r="126" spans="2:13" ht="15" thickBot="1" x14ac:dyDescent="0.4">
      <c r="B126" s="15"/>
      <c r="C126" s="23"/>
      <c r="D126" s="16"/>
      <c r="E126" s="23"/>
      <c r="F126" s="16"/>
      <c r="G126" s="16"/>
      <c r="H126" s="16"/>
      <c r="I126" s="26"/>
      <c r="J126" s="23"/>
      <c r="K126" s="23"/>
      <c r="L126" s="86"/>
      <c r="M126" s="67"/>
    </row>
    <row r="130" spans="2:13" x14ac:dyDescent="0.35">
      <c r="C130" t="s">
        <v>338</v>
      </c>
    </row>
    <row r="131" spans="2:13" ht="15" thickBot="1" x14ac:dyDescent="0.4"/>
    <row r="132" spans="2:13" x14ac:dyDescent="0.35">
      <c r="B132" s="83"/>
      <c r="C132" s="33" t="s">
        <v>270</v>
      </c>
      <c r="D132" s="84"/>
      <c r="E132" s="84"/>
      <c r="F132" s="84"/>
      <c r="G132" s="84"/>
      <c r="H132" s="84"/>
      <c r="I132" s="84"/>
      <c r="J132" s="33" t="s">
        <v>266</v>
      </c>
      <c r="K132" s="84"/>
      <c r="L132" s="84"/>
      <c r="M132" s="85"/>
    </row>
    <row r="133" spans="2:13" ht="15" thickBot="1" x14ac:dyDescent="0.4">
      <c r="B133" s="90"/>
      <c r="C133" s="278" t="s">
        <v>264</v>
      </c>
      <c r="D133" s="279"/>
      <c r="E133" s="280" t="s">
        <v>265</v>
      </c>
      <c r="F133" s="281"/>
      <c r="G133" s="281"/>
      <c r="H133" s="89"/>
      <c r="I133" s="98" t="s">
        <v>2</v>
      </c>
      <c r="J133" s="120" t="s">
        <v>267</v>
      </c>
      <c r="K133" s="92" t="s">
        <v>268</v>
      </c>
      <c r="L133" s="119" t="s">
        <v>269</v>
      </c>
      <c r="M133" s="94" t="s">
        <v>272</v>
      </c>
    </row>
    <row r="134" spans="2:13" ht="15" thickTop="1" x14ac:dyDescent="0.35">
      <c r="B134" s="44"/>
      <c r="C134" s="95"/>
      <c r="D134" s="96"/>
      <c r="E134" s="95"/>
      <c r="F134" s="96"/>
      <c r="G134" s="96"/>
      <c r="H134" s="96"/>
      <c r="I134" s="99"/>
      <c r="J134" s="95"/>
      <c r="K134" s="95"/>
      <c r="L134" s="97"/>
      <c r="M134" s="64"/>
    </row>
    <row r="135" spans="2:13" x14ac:dyDescent="0.35">
      <c r="B135" s="87">
        <v>1</v>
      </c>
      <c r="C135" s="22" t="s">
        <v>196</v>
      </c>
      <c r="D135" s="20"/>
      <c r="E135" s="47" t="s">
        <v>70</v>
      </c>
      <c r="F135" s="48" t="s">
        <v>21</v>
      </c>
      <c r="G135" s="49">
        <v>6</v>
      </c>
      <c r="H135" s="20"/>
      <c r="I135" s="25">
        <v>2</v>
      </c>
      <c r="J135" s="22" t="s">
        <v>320</v>
      </c>
      <c r="K135" s="30" t="s">
        <v>321</v>
      </c>
      <c r="L135" s="81">
        <v>41031</v>
      </c>
      <c r="M135" s="65" t="s">
        <v>288</v>
      </c>
    </row>
    <row r="136" spans="2:13" x14ac:dyDescent="0.35">
      <c r="B136" s="87">
        <v>2</v>
      </c>
      <c r="C136" s="37" t="s">
        <v>196</v>
      </c>
      <c r="D136" s="36"/>
      <c r="E136" s="37" t="s">
        <v>70</v>
      </c>
      <c r="F136" s="35" t="s">
        <v>21</v>
      </c>
      <c r="G136" s="38">
        <v>6</v>
      </c>
      <c r="H136" s="36"/>
      <c r="I136" s="42">
        <v>2</v>
      </c>
      <c r="J136" s="37" t="s">
        <v>323</v>
      </c>
      <c r="K136" s="41" t="s">
        <v>325</v>
      </c>
      <c r="L136" s="81">
        <v>41062</v>
      </c>
      <c r="M136" s="66" t="s">
        <v>288</v>
      </c>
    </row>
    <row r="137" spans="2:13" x14ac:dyDescent="0.35">
      <c r="B137" s="87">
        <v>3</v>
      </c>
      <c r="C137" s="37" t="s">
        <v>324</v>
      </c>
      <c r="D137" s="36"/>
      <c r="E137" s="37" t="s">
        <v>137</v>
      </c>
      <c r="F137" s="35" t="s">
        <v>19</v>
      </c>
      <c r="G137" s="38">
        <v>18</v>
      </c>
      <c r="H137" s="36"/>
      <c r="I137" s="42">
        <v>12</v>
      </c>
      <c r="J137" s="37" t="s">
        <v>327</v>
      </c>
      <c r="K137" s="41" t="s">
        <v>321</v>
      </c>
      <c r="L137" s="81" t="s">
        <v>326</v>
      </c>
      <c r="M137" s="66" t="s">
        <v>288</v>
      </c>
    </row>
    <row r="138" spans="2:13" x14ac:dyDescent="0.35">
      <c r="B138" s="10">
        <v>4</v>
      </c>
      <c r="C138" s="37" t="s">
        <v>132</v>
      </c>
      <c r="D138" s="36"/>
      <c r="E138" s="37" t="s">
        <v>70</v>
      </c>
      <c r="F138" s="35"/>
      <c r="G138" s="38">
        <v>17</v>
      </c>
      <c r="H138" s="39"/>
      <c r="I138" s="36">
        <v>13</v>
      </c>
      <c r="J138" s="42" t="s">
        <v>328</v>
      </c>
      <c r="K138" s="22" t="s">
        <v>329</v>
      </c>
      <c r="L138" s="80" t="s">
        <v>330</v>
      </c>
      <c r="M138" s="65" t="s">
        <v>288</v>
      </c>
    </row>
    <row r="139" spans="2:13" x14ac:dyDescent="0.35">
      <c r="B139" s="88"/>
      <c r="C139" s="37"/>
      <c r="D139" s="46"/>
      <c r="E139" s="37"/>
      <c r="F139" s="36"/>
      <c r="G139" s="36"/>
      <c r="H139" s="36"/>
      <c r="I139" s="42"/>
      <c r="J139" s="37"/>
      <c r="K139" s="37"/>
      <c r="L139" s="81"/>
      <c r="M139" s="66"/>
    </row>
    <row r="140" spans="2:13" ht="15" thickBot="1" x14ac:dyDescent="0.4">
      <c r="B140" s="15"/>
      <c r="C140" s="23"/>
      <c r="D140" s="16"/>
      <c r="E140" s="23"/>
      <c r="F140" s="16"/>
      <c r="G140" s="16"/>
      <c r="H140" s="16"/>
      <c r="I140" s="26"/>
      <c r="J140" s="23"/>
      <c r="K140" s="23"/>
      <c r="L140" s="86"/>
      <c r="M140" s="67"/>
    </row>
    <row r="144" spans="2:13" x14ac:dyDescent="0.35">
      <c r="C144" t="s">
        <v>393</v>
      </c>
    </row>
    <row r="145" spans="2:13" ht="15" thickBot="1" x14ac:dyDescent="0.4"/>
    <row r="146" spans="2:13" x14ac:dyDescent="0.35">
      <c r="B146" s="83"/>
      <c r="C146" s="33" t="s">
        <v>270</v>
      </c>
      <c r="D146" s="84"/>
      <c r="E146" s="84"/>
      <c r="F146" s="84"/>
      <c r="G146" s="84"/>
      <c r="H146" s="84"/>
      <c r="I146" s="84"/>
      <c r="J146" s="33" t="s">
        <v>266</v>
      </c>
      <c r="K146" s="84"/>
      <c r="L146" s="84"/>
      <c r="M146" s="85"/>
    </row>
    <row r="147" spans="2:13" ht="15" thickBot="1" x14ac:dyDescent="0.4">
      <c r="B147" s="90"/>
      <c r="C147" s="278" t="s">
        <v>264</v>
      </c>
      <c r="D147" s="279"/>
      <c r="E147" s="280" t="s">
        <v>265</v>
      </c>
      <c r="F147" s="281"/>
      <c r="G147" s="281"/>
      <c r="H147" s="89"/>
      <c r="I147" s="98" t="s">
        <v>2</v>
      </c>
      <c r="J147" s="149" t="s">
        <v>267</v>
      </c>
      <c r="K147" s="92" t="s">
        <v>268</v>
      </c>
      <c r="L147" s="148" t="s">
        <v>269</v>
      </c>
      <c r="M147" s="94" t="s">
        <v>272</v>
      </c>
    </row>
    <row r="148" spans="2:13" ht="15" thickTop="1" x14ac:dyDescent="0.35">
      <c r="B148" s="44"/>
      <c r="C148" s="95"/>
      <c r="D148" s="96"/>
      <c r="E148" s="95"/>
      <c r="F148" s="96"/>
      <c r="G148" s="96"/>
      <c r="H148" s="96"/>
      <c r="I148" s="99"/>
      <c r="J148" s="95"/>
      <c r="K148" s="95"/>
      <c r="L148" s="97"/>
      <c r="M148" s="64"/>
    </row>
    <row r="149" spans="2:13" x14ac:dyDescent="0.35">
      <c r="B149" s="87">
        <v>1</v>
      </c>
      <c r="C149" s="22"/>
      <c r="D149" s="20"/>
      <c r="E149" s="47"/>
      <c r="F149" s="48"/>
      <c r="G149" s="49"/>
      <c r="H149" s="20"/>
      <c r="I149" s="25"/>
      <c r="J149" s="22"/>
      <c r="K149" s="30"/>
      <c r="L149" s="81"/>
      <c r="M149" s="65" t="s">
        <v>288</v>
      </c>
    </row>
    <row r="150" spans="2:13" x14ac:dyDescent="0.35">
      <c r="B150" s="87">
        <v>2</v>
      </c>
      <c r="C150" s="37"/>
      <c r="D150" s="36"/>
      <c r="E150" s="37"/>
      <c r="F150" s="35"/>
      <c r="G150" s="38"/>
      <c r="H150" s="36"/>
      <c r="I150" s="42"/>
      <c r="J150" s="37"/>
      <c r="K150" s="41"/>
      <c r="L150" s="81"/>
      <c r="M150" s="66" t="s">
        <v>288</v>
      </c>
    </row>
    <row r="151" spans="2:13" x14ac:dyDescent="0.35">
      <c r="B151" s="87">
        <v>3</v>
      </c>
      <c r="C151" s="37"/>
      <c r="D151" s="36"/>
      <c r="E151" s="37"/>
      <c r="F151" s="35"/>
      <c r="G151" s="38"/>
      <c r="H151" s="36"/>
      <c r="I151" s="42"/>
      <c r="J151" s="37"/>
      <c r="K151" s="41"/>
      <c r="L151" s="81"/>
      <c r="M151" s="66" t="s">
        <v>288</v>
      </c>
    </row>
    <row r="152" spans="2:13" x14ac:dyDescent="0.35">
      <c r="B152" s="10">
        <v>4</v>
      </c>
      <c r="C152" s="37"/>
      <c r="D152" s="36"/>
      <c r="E152" s="37"/>
      <c r="F152" s="35"/>
      <c r="G152" s="38"/>
      <c r="H152" s="39"/>
      <c r="I152" s="36"/>
      <c r="J152" s="42"/>
      <c r="K152" s="22"/>
      <c r="L152" s="80"/>
      <c r="M152" s="65" t="s">
        <v>288</v>
      </c>
    </row>
    <row r="153" spans="2:13" x14ac:dyDescent="0.35">
      <c r="B153" s="88"/>
      <c r="C153" s="37"/>
      <c r="D153" s="46"/>
      <c r="E153" s="37"/>
      <c r="F153" s="36"/>
      <c r="G153" s="36"/>
      <c r="H153" s="36"/>
      <c r="I153" s="42"/>
      <c r="J153" s="37"/>
      <c r="K153" s="37"/>
      <c r="L153" s="81"/>
      <c r="M153" s="66"/>
    </row>
    <row r="154" spans="2:13" ht="15" thickBot="1" x14ac:dyDescent="0.4">
      <c r="B154" s="15"/>
      <c r="C154" s="23"/>
      <c r="D154" s="16"/>
      <c r="E154" s="23"/>
      <c r="F154" s="16"/>
      <c r="G154" s="16"/>
      <c r="H154" s="16"/>
      <c r="I154" s="26"/>
      <c r="J154" s="23"/>
      <c r="K154" s="23"/>
      <c r="L154" s="86"/>
      <c r="M154" s="67"/>
    </row>
    <row r="158" spans="2:13" x14ac:dyDescent="0.35">
      <c r="C158" t="s">
        <v>394</v>
      </c>
    </row>
    <row r="159" spans="2:13" ht="15" thickBot="1" x14ac:dyDescent="0.4"/>
    <row r="160" spans="2:13" x14ac:dyDescent="0.35">
      <c r="B160" s="83"/>
      <c r="C160" s="33" t="s">
        <v>270</v>
      </c>
      <c r="D160" s="84"/>
      <c r="E160" s="84"/>
      <c r="F160" s="84"/>
      <c r="G160" s="84"/>
      <c r="H160" s="84"/>
      <c r="I160" s="84"/>
      <c r="J160" s="33" t="s">
        <v>266</v>
      </c>
      <c r="K160" s="84"/>
      <c r="L160" s="84"/>
      <c r="M160" s="85"/>
    </row>
    <row r="161" spans="2:13" ht="15" thickBot="1" x14ac:dyDescent="0.4">
      <c r="B161" s="90"/>
      <c r="C161" s="278" t="s">
        <v>264</v>
      </c>
      <c r="D161" s="279"/>
      <c r="E161" s="280" t="s">
        <v>265</v>
      </c>
      <c r="F161" s="281"/>
      <c r="G161" s="281"/>
      <c r="H161" s="89"/>
      <c r="I161" s="98" t="s">
        <v>2</v>
      </c>
      <c r="J161" s="149" t="s">
        <v>267</v>
      </c>
      <c r="K161" s="92" t="s">
        <v>268</v>
      </c>
      <c r="L161" s="148" t="s">
        <v>269</v>
      </c>
      <c r="M161" s="94" t="s">
        <v>272</v>
      </c>
    </row>
    <row r="162" spans="2:13" ht="15" thickTop="1" x14ac:dyDescent="0.35">
      <c r="B162" s="44"/>
      <c r="C162" s="95"/>
      <c r="D162" s="96"/>
      <c r="E162" s="95"/>
      <c r="F162" s="96"/>
      <c r="G162" s="96"/>
      <c r="H162" s="96"/>
      <c r="I162" s="99"/>
      <c r="J162" s="95"/>
      <c r="K162" s="95"/>
      <c r="L162" s="97"/>
      <c r="M162" s="64"/>
    </row>
    <row r="163" spans="2:13" x14ac:dyDescent="0.35">
      <c r="B163" s="87">
        <v>1</v>
      </c>
      <c r="C163" s="22" t="s">
        <v>446</v>
      </c>
      <c r="D163" s="20"/>
      <c r="E163" s="47" t="s">
        <v>137</v>
      </c>
      <c r="F163" s="48" t="s">
        <v>19</v>
      </c>
      <c r="G163" s="49">
        <v>12</v>
      </c>
      <c r="H163" s="20"/>
      <c r="I163" s="25"/>
      <c r="J163" s="22" t="s">
        <v>445</v>
      </c>
      <c r="K163" s="30"/>
      <c r="L163" s="81"/>
      <c r="M163" s="65" t="s">
        <v>288</v>
      </c>
    </row>
    <row r="164" spans="2:13" x14ac:dyDescent="0.35">
      <c r="B164" s="87">
        <v>2</v>
      </c>
      <c r="C164" s="37" t="s">
        <v>447</v>
      </c>
      <c r="D164" s="36"/>
      <c r="E164" s="37" t="s">
        <v>137</v>
      </c>
      <c r="F164" s="35" t="s">
        <v>16</v>
      </c>
      <c r="G164" s="38"/>
      <c r="H164" s="36"/>
      <c r="I164" s="42"/>
      <c r="J164" s="37" t="s">
        <v>448</v>
      </c>
      <c r="K164" s="41"/>
      <c r="L164" s="81"/>
      <c r="M164" s="66" t="s">
        <v>288</v>
      </c>
    </row>
    <row r="165" spans="2:13" x14ac:dyDescent="0.35">
      <c r="B165" s="87">
        <v>3</v>
      </c>
      <c r="C165" s="37"/>
      <c r="D165" s="36"/>
      <c r="E165" s="37"/>
      <c r="F165" s="35"/>
      <c r="G165" s="38"/>
      <c r="H165" s="36"/>
      <c r="I165" s="42"/>
      <c r="J165" s="37"/>
      <c r="K165" s="41"/>
      <c r="L165" s="81"/>
      <c r="M165" s="66" t="s">
        <v>288</v>
      </c>
    </row>
    <row r="166" spans="2:13" x14ac:dyDescent="0.35">
      <c r="B166" s="10">
        <v>4</v>
      </c>
      <c r="C166" s="37"/>
      <c r="D166" s="36"/>
      <c r="E166" s="37"/>
      <c r="F166" s="35"/>
      <c r="G166" s="38"/>
      <c r="H166" s="39"/>
      <c r="I166" s="36"/>
      <c r="J166" s="42"/>
      <c r="K166" s="22"/>
      <c r="L166" s="80"/>
      <c r="M166" s="65" t="s">
        <v>288</v>
      </c>
    </row>
    <row r="167" spans="2:13" x14ac:dyDescent="0.35">
      <c r="B167" s="88"/>
      <c r="C167" s="37"/>
      <c r="D167" s="46"/>
      <c r="E167" s="37"/>
      <c r="F167" s="36"/>
      <c r="G167" s="36"/>
      <c r="H167" s="36"/>
      <c r="I167" s="42"/>
      <c r="J167" s="37"/>
      <c r="K167" s="37"/>
      <c r="L167" s="81"/>
      <c r="M167" s="66"/>
    </row>
    <row r="168" spans="2:13" ht="15" thickBot="1" x14ac:dyDescent="0.4">
      <c r="B168" s="15"/>
      <c r="C168" s="23"/>
      <c r="D168" s="16"/>
      <c r="E168" s="23"/>
      <c r="F168" s="16"/>
      <c r="G168" s="16"/>
      <c r="H168" s="16"/>
      <c r="I168" s="26"/>
      <c r="J168" s="23"/>
      <c r="K168" s="23"/>
      <c r="L168" s="86"/>
      <c r="M168" s="67"/>
    </row>
    <row r="171" spans="2:13" x14ac:dyDescent="0.35">
      <c r="C171" t="s">
        <v>444</v>
      </c>
    </row>
    <row r="172" spans="2:13" ht="15" thickBot="1" x14ac:dyDescent="0.4"/>
    <row r="173" spans="2:13" x14ac:dyDescent="0.35">
      <c r="B173" s="83"/>
      <c r="C173" s="33" t="s">
        <v>270</v>
      </c>
      <c r="D173" s="84"/>
      <c r="E173" s="84"/>
      <c r="F173" s="84"/>
      <c r="G173" s="84"/>
      <c r="H173" s="84"/>
      <c r="I173" s="84"/>
      <c r="J173" s="33" t="s">
        <v>266</v>
      </c>
      <c r="K173" s="84"/>
      <c r="L173" s="84"/>
      <c r="M173" s="85"/>
    </row>
    <row r="174" spans="2:13" ht="15" thickBot="1" x14ac:dyDescent="0.4">
      <c r="B174" s="90"/>
      <c r="C174" s="278" t="s">
        <v>264</v>
      </c>
      <c r="D174" s="279"/>
      <c r="E174" s="280" t="s">
        <v>265</v>
      </c>
      <c r="F174" s="281"/>
      <c r="G174" s="281"/>
      <c r="H174" s="89"/>
      <c r="I174" s="98" t="s">
        <v>2</v>
      </c>
      <c r="J174" s="151" t="s">
        <v>267</v>
      </c>
      <c r="K174" s="92" t="s">
        <v>268</v>
      </c>
      <c r="L174" s="150" t="s">
        <v>269</v>
      </c>
      <c r="M174" s="94" t="s">
        <v>272</v>
      </c>
    </row>
    <row r="175" spans="2:13" ht="15" thickTop="1" x14ac:dyDescent="0.35">
      <c r="B175" s="44"/>
      <c r="C175" s="95"/>
      <c r="D175" s="96"/>
      <c r="E175" s="95"/>
      <c r="F175" s="96"/>
      <c r="G175" s="96"/>
      <c r="H175" s="96"/>
      <c r="I175" s="99"/>
      <c r="J175" s="95"/>
      <c r="K175" s="95"/>
      <c r="L175" s="97"/>
      <c r="M175" s="64"/>
    </row>
    <row r="176" spans="2:13" x14ac:dyDescent="0.35">
      <c r="B176" s="87">
        <v>1</v>
      </c>
      <c r="C176" s="22"/>
      <c r="D176" s="20"/>
      <c r="E176" s="47"/>
      <c r="F176" s="48"/>
      <c r="G176" s="49"/>
      <c r="H176" s="20"/>
      <c r="I176" s="25"/>
      <c r="J176" s="22"/>
      <c r="K176" s="30"/>
      <c r="L176" s="81"/>
      <c r="M176" s="65" t="s">
        <v>288</v>
      </c>
    </row>
    <row r="177" spans="2:13" x14ac:dyDescent="0.35">
      <c r="B177" s="87">
        <v>2</v>
      </c>
      <c r="C177" s="37"/>
      <c r="D177" s="36"/>
      <c r="E177" s="37"/>
      <c r="F177" s="35"/>
      <c r="G177" s="38"/>
      <c r="H177" s="36"/>
      <c r="I177" s="42"/>
      <c r="J177" s="37"/>
      <c r="K177" s="41"/>
      <c r="L177" s="81"/>
      <c r="M177" s="66" t="s">
        <v>288</v>
      </c>
    </row>
    <row r="178" spans="2:13" x14ac:dyDescent="0.35">
      <c r="B178" s="87">
        <v>3</v>
      </c>
      <c r="C178" s="37"/>
      <c r="D178" s="36"/>
      <c r="E178" s="37"/>
      <c r="F178" s="35"/>
      <c r="G178" s="38"/>
      <c r="H178" s="36"/>
      <c r="I178" s="42"/>
      <c r="J178" s="37"/>
      <c r="K178" s="41"/>
      <c r="L178" s="81"/>
      <c r="M178" s="66" t="s">
        <v>288</v>
      </c>
    </row>
    <row r="179" spans="2:13" x14ac:dyDescent="0.35">
      <c r="B179" s="10">
        <v>4</v>
      </c>
      <c r="C179" s="37"/>
      <c r="D179" s="36"/>
      <c r="E179" s="37"/>
      <c r="F179" s="35"/>
      <c r="G179" s="38"/>
      <c r="H179" s="39"/>
      <c r="I179" s="36"/>
      <c r="J179" s="42"/>
      <c r="K179" s="22"/>
      <c r="L179" s="80"/>
      <c r="M179" s="65" t="s">
        <v>288</v>
      </c>
    </row>
    <row r="180" spans="2:13" x14ac:dyDescent="0.35">
      <c r="B180" s="88"/>
      <c r="C180" s="37"/>
      <c r="D180" s="46"/>
      <c r="E180" s="37"/>
      <c r="F180" s="36"/>
      <c r="G180" s="36"/>
      <c r="H180" s="36"/>
      <c r="I180" s="42"/>
      <c r="J180" s="37"/>
      <c r="K180" s="37"/>
      <c r="L180" s="81"/>
      <c r="M180" s="66"/>
    </row>
    <row r="181" spans="2:13" ht="15" thickBot="1" x14ac:dyDescent="0.4">
      <c r="B181" s="15"/>
      <c r="C181" s="23"/>
      <c r="D181" s="16"/>
      <c r="E181" s="23"/>
      <c r="F181" s="16"/>
      <c r="G181" s="16"/>
      <c r="H181" s="16"/>
      <c r="I181" s="26"/>
      <c r="J181" s="23"/>
      <c r="K181" s="23"/>
      <c r="L181" s="86"/>
      <c r="M181" s="67"/>
    </row>
    <row r="184" spans="2:13" x14ac:dyDescent="0.35">
      <c r="C184" t="s">
        <v>443</v>
      </c>
    </row>
    <row r="185" spans="2:13" ht="15" thickBot="1" x14ac:dyDescent="0.4"/>
    <row r="186" spans="2:13" x14ac:dyDescent="0.35">
      <c r="B186" s="83"/>
      <c r="C186" s="33" t="s">
        <v>270</v>
      </c>
      <c r="D186" s="84"/>
      <c r="E186" s="84"/>
      <c r="F186" s="84"/>
      <c r="G186" s="84"/>
      <c r="H186" s="84"/>
      <c r="I186" s="84"/>
      <c r="J186" s="33" t="s">
        <v>266</v>
      </c>
      <c r="K186" s="84"/>
      <c r="L186" s="84"/>
      <c r="M186" s="85"/>
    </row>
    <row r="187" spans="2:13" ht="15" thickBot="1" x14ac:dyDescent="0.4">
      <c r="B187" s="90"/>
      <c r="C187" s="278" t="s">
        <v>264</v>
      </c>
      <c r="D187" s="279"/>
      <c r="E187" s="280" t="s">
        <v>265</v>
      </c>
      <c r="F187" s="281"/>
      <c r="G187" s="281"/>
      <c r="H187" s="89"/>
      <c r="I187" s="98" t="s">
        <v>2</v>
      </c>
      <c r="J187" s="151" t="s">
        <v>267</v>
      </c>
      <c r="K187" s="92" t="s">
        <v>268</v>
      </c>
      <c r="L187" s="150" t="s">
        <v>269</v>
      </c>
      <c r="M187" s="94" t="s">
        <v>272</v>
      </c>
    </row>
    <row r="188" spans="2:13" ht="15" thickTop="1" x14ac:dyDescent="0.35">
      <c r="B188" s="44"/>
      <c r="C188" s="95"/>
      <c r="D188" s="96"/>
      <c r="E188" s="95"/>
      <c r="F188" s="96"/>
      <c r="G188" s="96"/>
      <c r="H188" s="96"/>
      <c r="I188" s="99"/>
      <c r="J188" s="95"/>
      <c r="K188" s="95"/>
      <c r="L188" s="97"/>
      <c r="M188" s="64"/>
    </row>
    <row r="189" spans="2:13" x14ac:dyDescent="0.35">
      <c r="B189" s="87">
        <v>1</v>
      </c>
      <c r="C189" s="22" t="s">
        <v>439</v>
      </c>
      <c r="D189" s="20"/>
      <c r="E189" s="47" t="s">
        <v>143</v>
      </c>
      <c r="F189" s="48"/>
      <c r="G189" s="49"/>
      <c r="H189" s="20"/>
      <c r="I189" s="25">
        <v>5</v>
      </c>
      <c r="J189" s="22" t="s">
        <v>440</v>
      </c>
      <c r="K189" s="30"/>
      <c r="L189" s="81"/>
      <c r="M189" s="65" t="s">
        <v>288</v>
      </c>
    </row>
    <row r="190" spans="2:13" x14ac:dyDescent="0.35">
      <c r="B190" s="87">
        <v>2</v>
      </c>
      <c r="C190" s="37"/>
      <c r="D190" s="36"/>
      <c r="E190" s="37"/>
      <c r="F190" s="35"/>
      <c r="G190" s="38"/>
      <c r="H190" s="36"/>
      <c r="I190" s="42"/>
      <c r="J190" s="37"/>
      <c r="K190" s="41"/>
      <c r="L190" s="81"/>
      <c r="M190" s="66" t="s">
        <v>288</v>
      </c>
    </row>
    <row r="191" spans="2:13" x14ac:dyDescent="0.35">
      <c r="B191" s="87">
        <v>3</v>
      </c>
      <c r="C191" s="37"/>
      <c r="D191" s="36"/>
      <c r="E191" s="37"/>
      <c r="F191" s="35"/>
      <c r="G191" s="38"/>
      <c r="H191" s="36"/>
      <c r="I191" s="42"/>
      <c r="J191" s="37"/>
      <c r="K191" s="41"/>
      <c r="L191" s="81"/>
      <c r="M191" s="66" t="s">
        <v>288</v>
      </c>
    </row>
    <row r="192" spans="2:13" x14ac:dyDescent="0.35">
      <c r="B192" s="10">
        <v>4</v>
      </c>
      <c r="C192" s="37"/>
      <c r="D192" s="36"/>
      <c r="E192" s="37"/>
      <c r="F192" s="35"/>
      <c r="G192" s="38"/>
      <c r="H192" s="39"/>
      <c r="I192" s="36"/>
      <c r="J192" s="42"/>
      <c r="K192" s="22"/>
      <c r="L192" s="80"/>
      <c r="M192" s="65" t="s">
        <v>288</v>
      </c>
    </row>
    <row r="193" spans="2:13" x14ac:dyDescent="0.35">
      <c r="B193" s="88"/>
      <c r="C193" s="37"/>
      <c r="D193" s="46"/>
      <c r="E193" s="37"/>
      <c r="F193" s="36"/>
      <c r="G193" s="36"/>
      <c r="H193" s="36"/>
      <c r="I193" s="42"/>
      <c r="J193" s="37"/>
      <c r="K193" s="37"/>
      <c r="L193" s="81"/>
      <c r="M193" s="66"/>
    </row>
    <row r="194" spans="2:13" ht="15" thickBot="1" x14ac:dyDescent="0.4">
      <c r="B194" s="15"/>
      <c r="C194" s="23"/>
      <c r="D194" s="16"/>
      <c r="E194" s="23"/>
      <c r="F194" s="16"/>
      <c r="G194" s="16"/>
      <c r="H194" s="16"/>
      <c r="I194" s="26"/>
      <c r="J194" s="23"/>
      <c r="K194" s="23"/>
      <c r="L194" s="86"/>
      <c r="M194" s="67"/>
    </row>
    <row r="197" spans="2:13" x14ac:dyDescent="0.35">
      <c r="C197" t="s">
        <v>442</v>
      </c>
    </row>
    <row r="198" spans="2:13" ht="15" thickBot="1" x14ac:dyDescent="0.4"/>
    <row r="199" spans="2:13" x14ac:dyDescent="0.35">
      <c r="B199" s="83"/>
      <c r="C199" s="33" t="s">
        <v>270</v>
      </c>
      <c r="D199" s="84"/>
      <c r="E199" s="84"/>
      <c r="F199" s="84"/>
      <c r="G199" s="84"/>
      <c r="H199" s="84"/>
      <c r="I199" s="84"/>
      <c r="J199" s="33" t="s">
        <v>266</v>
      </c>
      <c r="K199" s="84"/>
      <c r="L199" s="84"/>
      <c r="M199" s="85"/>
    </row>
    <row r="200" spans="2:13" ht="15" thickBot="1" x14ac:dyDescent="0.4">
      <c r="B200" s="90"/>
      <c r="C200" s="278" t="s">
        <v>264</v>
      </c>
      <c r="D200" s="279"/>
      <c r="E200" s="280" t="s">
        <v>265</v>
      </c>
      <c r="F200" s="281"/>
      <c r="G200" s="281"/>
      <c r="H200" s="89"/>
      <c r="I200" s="98" t="s">
        <v>2</v>
      </c>
      <c r="J200" s="151" t="s">
        <v>267</v>
      </c>
      <c r="K200" s="92" t="s">
        <v>268</v>
      </c>
      <c r="L200" s="150" t="s">
        <v>269</v>
      </c>
      <c r="M200" s="94" t="s">
        <v>272</v>
      </c>
    </row>
    <row r="201" spans="2:13" ht="15" thickTop="1" x14ac:dyDescent="0.35">
      <c r="B201" s="44"/>
      <c r="C201" s="95"/>
      <c r="D201" s="96"/>
      <c r="E201" s="95"/>
      <c r="F201" s="96"/>
      <c r="G201" s="96"/>
      <c r="H201" s="96"/>
      <c r="I201" s="99"/>
      <c r="J201" s="95"/>
      <c r="K201" s="95"/>
      <c r="L201" s="97"/>
      <c r="M201" s="64"/>
    </row>
    <row r="202" spans="2:13" x14ac:dyDescent="0.35">
      <c r="B202" s="87">
        <v>1</v>
      </c>
      <c r="C202" s="22" t="s">
        <v>427</v>
      </c>
      <c r="D202" s="20"/>
      <c r="E202" s="47" t="s">
        <v>137</v>
      </c>
      <c r="F202" s="48" t="s">
        <v>351</v>
      </c>
      <c r="G202" s="49">
        <v>26</v>
      </c>
      <c r="H202" s="20"/>
      <c r="I202" s="25">
        <v>11</v>
      </c>
      <c r="J202" s="22" t="s">
        <v>428</v>
      </c>
      <c r="K202" s="30"/>
      <c r="L202" s="81"/>
      <c r="M202" s="65" t="s">
        <v>288</v>
      </c>
    </row>
    <row r="203" spans="2:13" x14ac:dyDescent="0.35">
      <c r="B203" s="87">
        <v>2</v>
      </c>
      <c r="C203" s="37"/>
      <c r="D203" s="36"/>
      <c r="E203" s="37"/>
      <c r="F203" s="35"/>
      <c r="G203" s="38"/>
      <c r="H203" s="36"/>
      <c r="I203" s="42"/>
      <c r="J203" s="37"/>
      <c r="K203" s="41"/>
      <c r="L203" s="81"/>
      <c r="M203" s="66" t="s">
        <v>288</v>
      </c>
    </row>
    <row r="204" spans="2:13" x14ac:dyDescent="0.35">
      <c r="B204" s="87">
        <v>3</v>
      </c>
      <c r="C204" s="37" t="s">
        <v>59</v>
      </c>
      <c r="D204" s="36"/>
      <c r="E204" s="37" t="s">
        <v>71</v>
      </c>
      <c r="F204" s="35" t="s">
        <v>37</v>
      </c>
      <c r="G204" s="38">
        <v>7</v>
      </c>
      <c r="H204" s="36"/>
      <c r="I204" s="42">
        <v>7</v>
      </c>
      <c r="J204" s="37" t="s">
        <v>425</v>
      </c>
      <c r="K204" s="41"/>
      <c r="L204" s="81"/>
      <c r="M204" s="66" t="s">
        <v>288</v>
      </c>
    </row>
    <row r="205" spans="2:13" x14ac:dyDescent="0.35">
      <c r="B205" s="10">
        <v>4</v>
      </c>
      <c r="C205" s="37" t="s">
        <v>424</v>
      </c>
      <c r="D205" s="36"/>
      <c r="E205" s="37" t="s">
        <v>143</v>
      </c>
      <c r="F205" s="35" t="s">
        <v>73</v>
      </c>
      <c r="G205" s="38">
        <v>9</v>
      </c>
      <c r="H205" s="39"/>
      <c r="I205" s="36">
        <v>4</v>
      </c>
      <c r="J205" s="42" t="s">
        <v>426</v>
      </c>
      <c r="K205" s="22"/>
      <c r="L205" s="80"/>
      <c r="M205" s="65" t="s">
        <v>288</v>
      </c>
    </row>
    <row r="206" spans="2:13" x14ac:dyDescent="0.35">
      <c r="B206" s="88">
        <v>5</v>
      </c>
      <c r="C206" s="37" t="s">
        <v>429</v>
      </c>
      <c r="D206" s="46"/>
      <c r="E206" s="37" t="s">
        <v>143</v>
      </c>
      <c r="F206" s="35" t="s">
        <v>73</v>
      </c>
      <c r="G206" s="38">
        <v>5</v>
      </c>
      <c r="H206" s="36"/>
      <c r="I206" s="42">
        <v>4</v>
      </c>
      <c r="J206" s="37" t="s">
        <v>430</v>
      </c>
      <c r="K206" s="37"/>
      <c r="L206" s="81"/>
      <c r="M206" s="66" t="s">
        <v>288</v>
      </c>
    </row>
    <row r="207" spans="2:13" x14ac:dyDescent="0.35">
      <c r="B207" s="88">
        <v>6</v>
      </c>
      <c r="C207" s="37" t="s">
        <v>65</v>
      </c>
      <c r="D207" s="46"/>
      <c r="E207" s="37" t="s">
        <v>432</v>
      </c>
      <c r="F207" s="36"/>
      <c r="G207" s="36"/>
      <c r="H207" s="36"/>
      <c r="I207" s="42">
        <v>7</v>
      </c>
      <c r="J207" s="37" t="s">
        <v>441</v>
      </c>
      <c r="K207" s="37">
        <v>56</v>
      </c>
      <c r="L207" s="81">
        <v>45229</v>
      </c>
      <c r="M207" s="66" t="s">
        <v>433</v>
      </c>
    </row>
    <row r="208" spans="2:13" x14ac:dyDescent="0.35">
      <c r="B208" s="88"/>
      <c r="C208" s="37"/>
      <c r="D208" s="46"/>
      <c r="E208" s="37"/>
      <c r="F208" s="36"/>
      <c r="G208" s="36"/>
      <c r="H208" s="36"/>
      <c r="I208" s="42"/>
      <c r="J208" s="37"/>
      <c r="K208" s="37"/>
      <c r="L208" s="81"/>
      <c r="M208" s="66"/>
    </row>
    <row r="209" spans="2:13" x14ac:dyDescent="0.35">
      <c r="B209" s="88"/>
      <c r="C209" s="37"/>
      <c r="D209" s="36"/>
      <c r="E209" s="37"/>
      <c r="F209" s="36"/>
      <c r="G209" s="36"/>
      <c r="H209" s="36"/>
      <c r="I209" s="42"/>
      <c r="J209" s="37"/>
      <c r="K209" s="37"/>
      <c r="L209" s="81"/>
      <c r="M209" s="66"/>
    </row>
    <row r="210" spans="2:13" ht="15" thickBot="1" x14ac:dyDescent="0.4">
      <c r="B210" s="15"/>
      <c r="C210" s="23"/>
      <c r="D210" s="16"/>
      <c r="E210" s="23"/>
      <c r="F210" s="16"/>
      <c r="G210" s="16"/>
      <c r="H210" s="16"/>
      <c r="I210" s="26"/>
      <c r="J210" s="23"/>
      <c r="K210" s="23"/>
      <c r="L210" s="86"/>
      <c r="M210" s="67"/>
    </row>
    <row r="215" spans="2:13" x14ac:dyDescent="0.35">
      <c r="C215" t="s">
        <v>450</v>
      </c>
    </row>
    <row r="216" spans="2:13" ht="15" thickBot="1" x14ac:dyDescent="0.4"/>
    <row r="217" spans="2:13" x14ac:dyDescent="0.35">
      <c r="B217" s="83"/>
      <c r="C217" s="33" t="s">
        <v>270</v>
      </c>
      <c r="D217" s="84"/>
      <c r="E217" s="84"/>
      <c r="F217" s="84"/>
      <c r="G217" s="84"/>
      <c r="H217" s="84"/>
      <c r="I217" s="84"/>
      <c r="J217" s="33" t="s">
        <v>266</v>
      </c>
      <c r="K217" s="84"/>
      <c r="L217" s="84"/>
      <c r="M217" s="85"/>
    </row>
    <row r="218" spans="2:13" ht="15" thickBot="1" x14ac:dyDescent="0.4">
      <c r="B218" s="90"/>
      <c r="C218" s="278" t="s">
        <v>264</v>
      </c>
      <c r="D218" s="279"/>
      <c r="E218" s="280" t="s">
        <v>265</v>
      </c>
      <c r="F218" s="281"/>
      <c r="G218" s="281"/>
      <c r="H218" s="89"/>
      <c r="I218" s="98" t="s">
        <v>2</v>
      </c>
      <c r="J218" s="163" t="s">
        <v>267</v>
      </c>
      <c r="K218" s="92" t="s">
        <v>268</v>
      </c>
      <c r="L218" s="162" t="s">
        <v>269</v>
      </c>
      <c r="M218" s="94" t="s">
        <v>272</v>
      </c>
    </row>
    <row r="219" spans="2:13" ht="15" thickTop="1" x14ac:dyDescent="0.35">
      <c r="B219" s="44"/>
      <c r="C219" s="95"/>
      <c r="D219" s="96"/>
      <c r="E219" s="95"/>
      <c r="F219" s="96"/>
      <c r="G219" s="96"/>
      <c r="H219" s="96"/>
      <c r="I219" s="99"/>
      <c r="J219" s="95"/>
      <c r="K219" s="95"/>
      <c r="L219" s="97"/>
      <c r="M219" s="64"/>
    </row>
    <row r="220" spans="2:13" x14ac:dyDescent="0.35">
      <c r="B220" s="87">
        <v>1</v>
      </c>
      <c r="C220" s="22" t="s">
        <v>45</v>
      </c>
      <c r="D220" s="20"/>
      <c r="E220" s="47" t="s">
        <v>451</v>
      </c>
      <c r="F220" s="48"/>
      <c r="G220" s="49"/>
      <c r="H220" s="20"/>
      <c r="I220" s="25">
        <v>3</v>
      </c>
      <c r="J220" s="22" t="s">
        <v>452</v>
      </c>
      <c r="K220" s="30" t="s">
        <v>453</v>
      </c>
      <c r="L220" s="81">
        <v>45369</v>
      </c>
      <c r="M220" s="65" t="s">
        <v>288</v>
      </c>
    </row>
    <row r="221" spans="2:13" x14ac:dyDescent="0.35">
      <c r="B221" s="87">
        <v>2</v>
      </c>
      <c r="C221" s="37"/>
      <c r="D221" s="36"/>
      <c r="E221" s="37"/>
      <c r="F221" s="35"/>
      <c r="G221" s="38"/>
      <c r="H221" s="36"/>
      <c r="I221" s="42"/>
      <c r="J221" s="37"/>
      <c r="K221" s="41"/>
      <c r="L221" s="81"/>
      <c r="M221" s="66" t="s">
        <v>288</v>
      </c>
    </row>
    <row r="222" spans="2:13" x14ac:dyDescent="0.35">
      <c r="B222" s="87">
        <v>3</v>
      </c>
      <c r="C222" s="37" t="s">
        <v>498</v>
      </c>
      <c r="D222" s="36"/>
      <c r="E222" s="37"/>
      <c r="F222" s="35"/>
      <c r="G222" s="38"/>
      <c r="H222" s="36"/>
      <c r="I222" s="42"/>
      <c r="J222" s="37" t="s">
        <v>500</v>
      </c>
      <c r="K222" s="41"/>
      <c r="L222" s="81"/>
      <c r="M222" s="66" t="s">
        <v>288</v>
      </c>
    </row>
    <row r="223" spans="2:13" x14ac:dyDescent="0.35">
      <c r="B223" s="42">
        <v>4</v>
      </c>
      <c r="C223" s="37" t="s">
        <v>424</v>
      </c>
      <c r="D223" s="36"/>
      <c r="E223" s="37"/>
      <c r="F223" s="35"/>
      <c r="G223" s="38"/>
      <c r="H223" s="39"/>
      <c r="I223" s="36"/>
      <c r="J223" s="42" t="s">
        <v>426</v>
      </c>
      <c r="K223" s="42"/>
      <c r="L223" s="121"/>
      <c r="M223" s="42" t="s">
        <v>288</v>
      </c>
    </row>
    <row r="224" spans="2:13" x14ac:dyDescent="0.35">
      <c r="B224" s="42">
        <v>5</v>
      </c>
      <c r="C224" s="37" t="s">
        <v>497</v>
      </c>
      <c r="D224" s="46"/>
      <c r="E224" s="37"/>
      <c r="F224" s="35"/>
      <c r="G224" s="38"/>
      <c r="H224" s="36"/>
      <c r="I224" s="42"/>
      <c r="J224" s="37" t="s">
        <v>501</v>
      </c>
      <c r="K224" s="42"/>
      <c r="L224" s="121"/>
      <c r="M224" s="42" t="s">
        <v>288</v>
      </c>
    </row>
    <row r="225" spans="2:13" x14ac:dyDescent="0.35">
      <c r="B225" s="42">
        <v>6</v>
      </c>
      <c r="C225" s="37" t="s">
        <v>496</v>
      </c>
      <c r="D225" s="46"/>
      <c r="E225" s="37"/>
      <c r="F225" s="35"/>
      <c r="G225" s="38"/>
      <c r="H225" s="36"/>
      <c r="I225" s="42"/>
      <c r="J225" s="37" t="s">
        <v>502</v>
      </c>
      <c r="K225" s="42"/>
      <c r="L225" s="121"/>
      <c r="M225" s="42" t="s">
        <v>288</v>
      </c>
    </row>
    <row r="226" spans="2:13" x14ac:dyDescent="0.35">
      <c r="B226" s="42">
        <v>7</v>
      </c>
      <c r="C226" s="37" t="s">
        <v>495</v>
      </c>
      <c r="D226" s="46"/>
      <c r="E226" s="37"/>
      <c r="F226" s="35"/>
      <c r="G226" s="38"/>
      <c r="H226" s="36"/>
      <c r="I226" s="42"/>
      <c r="J226" s="37" t="s">
        <v>503</v>
      </c>
      <c r="K226" s="42"/>
      <c r="L226" s="121"/>
      <c r="M226" s="42" t="s">
        <v>288</v>
      </c>
    </row>
    <row r="227" spans="2:13" x14ac:dyDescent="0.35">
      <c r="B227" s="42">
        <v>8</v>
      </c>
      <c r="C227" s="37" t="s">
        <v>494</v>
      </c>
      <c r="D227" s="46"/>
      <c r="E227" s="37"/>
      <c r="F227" s="35"/>
      <c r="G227" s="38"/>
      <c r="H227" s="36"/>
      <c r="I227" s="42"/>
      <c r="J227" s="37" t="s">
        <v>504</v>
      </c>
      <c r="K227" s="42"/>
      <c r="L227" s="121"/>
      <c r="M227" s="42" t="s">
        <v>288</v>
      </c>
    </row>
    <row r="228" spans="2:13" x14ac:dyDescent="0.35">
      <c r="B228" s="88">
        <v>9</v>
      </c>
      <c r="C228" s="37" t="s">
        <v>505</v>
      </c>
      <c r="D228" s="46"/>
      <c r="E228" s="37"/>
      <c r="F228" s="36"/>
      <c r="G228" s="36"/>
      <c r="H228" s="36"/>
      <c r="I228" s="42"/>
      <c r="J228" s="37" t="s">
        <v>506</v>
      </c>
      <c r="K228" s="37"/>
      <c r="L228" s="81"/>
      <c r="M228" s="66" t="s">
        <v>507</v>
      </c>
    </row>
    <row r="229" spans="2:13" ht="15" thickBot="1" x14ac:dyDescent="0.4">
      <c r="B229" s="15"/>
      <c r="C229" s="23"/>
      <c r="D229" s="16"/>
      <c r="E229" s="23"/>
      <c r="F229" s="16"/>
      <c r="G229" s="16"/>
      <c r="H229" s="16"/>
      <c r="I229" s="26"/>
      <c r="J229" s="23"/>
      <c r="K229" s="23"/>
      <c r="L229" s="86"/>
      <c r="M229" s="67"/>
    </row>
  </sheetData>
  <sortState xmlns:xlrd2="http://schemas.microsoft.com/office/spreadsheetml/2017/richdata2" ref="C6:M14">
    <sortCondition ref="L6:L14"/>
  </sortState>
  <mergeCells count="30">
    <mergeCell ref="C218:D218"/>
    <mergeCell ref="E218:G218"/>
    <mergeCell ref="C174:D174"/>
    <mergeCell ref="E174:G174"/>
    <mergeCell ref="C187:D187"/>
    <mergeCell ref="E187:G187"/>
    <mergeCell ref="C200:D200"/>
    <mergeCell ref="E200:G200"/>
    <mergeCell ref="C147:D147"/>
    <mergeCell ref="E147:G147"/>
    <mergeCell ref="C161:D161"/>
    <mergeCell ref="E161:G161"/>
    <mergeCell ref="C95:D95"/>
    <mergeCell ref="E95:G95"/>
    <mergeCell ref="C109:D109"/>
    <mergeCell ref="E109:G109"/>
    <mergeCell ref="C133:D133"/>
    <mergeCell ref="E133:G133"/>
    <mergeCell ref="C53:D53"/>
    <mergeCell ref="E53:G53"/>
    <mergeCell ref="C67:D67"/>
    <mergeCell ref="E67:G67"/>
    <mergeCell ref="C81:D81"/>
    <mergeCell ref="E81:G81"/>
    <mergeCell ref="C22:D22"/>
    <mergeCell ref="E22:G22"/>
    <mergeCell ref="C6:D6"/>
    <mergeCell ref="E6:G6"/>
    <mergeCell ref="C39:D39"/>
    <mergeCell ref="E39:G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A0DA-CBD4-4B0E-B7C4-7594742C0E31}">
  <dimension ref="A2:E22"/>
  <sheetViews>
    <sheetView workbookViewId="0">
      <selection activeCell="E14" sqref="E14"/>
    </sheetView>
  </sheetViews>
  <sheetFormatPr defaultRowHeight="14.5" x14ac:dyDescent="0.35"/>
  <cols>
    <col min="1" max="1" width="5.453125" customWidth="1"/>
    <col min="2" max="2" width="15.453125" customWidth="1"/>
    <col min="3" max="3" width="15.08984375" customWidth="1"/>
    <col min="4" max="4" width="16" customWidth="1"/>
    <col min="5" max="5" width="17.81640625" customWidth="1"/>
  </cols>
  <sheetData>
    <row r="2" spans="1:5" x14ac:dyDescent="0.35">
      <c r="A2" s="169" t="s">
        <v>624</v>
      </c>
    </row>
    <row r="4" spans="1:5" x14ac:dyDescent="0.35">
      <c r="A4" s="215" t="s">
        <v>517</v>
      </c>
      <c r="B4" s="215" t="s">
        <v>625</v>
      </c>
      <c r="C4" s="215" t="s">
        <v>628</v>
      </c>
      <c r="D4" s="215" t="s">
        <v>626</v>
      </c>
      <c r="E4" s="216" t="s">
        <v>627</v>
      </c>
    </row>
    <row r="5" spans="1:5" x14ac:dyDescent="0.35">
      <c r="A5" s="214">
        <v>1</v>
      </c>
      <c r="B5" s="214">
        <v>2010</v>
      </c>
      <c r="C5" s="217">
        <v>5</v>
      </c>
      <c r="D5" s="217"/>
      <c r="E5" s="42"/>
    </row>
    <row r="6" spans="1:5" x14ac:dyDescent="0.35">
      <c r="A6" s="214">
        <v>2</v>
      </c>
      <c r="B6" s="214">
        <v>2011</v>
      </c>
      <c r="C6" s="217">
        <v>5</v>
      </c>
      <c r="D6" s="217"/>
      <c r="E6" s="42"/>
    </row>
    <row r="7" spans="1:5" x14ac:dyDescent="0.35">
      <c r="A7" s="214">
        <v>3</v>
      </c>
      <c r="B7" s="214">
        <v>2012</v>
      </c>
      <c r="C7" s="217">
        <v>4</v>
      </c>
      <c r="D7" s="217"/>
      <c r="E7" s="42"/>
    </row>
    <row r="8" spans="1:5" x14ac:dyDescent="0.35">
      <c r="A8" s="214">
        <v>4</v>
      </c>
      <c r="B8" s="214">
        <v>2013</v>
      </c>
      <c r="C8" s="217">
        <v>0</v>
      </c>
      <c r="D8" s="217"/>
      <c r="E8" s="42"/>
    </row>
    <row r="9" spans="1:5" x14ac:dyDescent="0.35">
      <c r="A9" s="214">
        <v>5</v>
      </c>
      <c r="B9" s="214">
        <v>2014</v>
      </c>
      <c r="C9" s="217">
        <v>0</v>
      </c>
      <c r="D9" s="217"/>
      <c r="E9" s="42"/>
    </row>
    <row r="10" spans="1:5" x14ac:dyDescent="0.35">
      <c r="A10" s="214">
        <v>6</v>
      </c>
      <c r="B10" s="214">
        <v>2015</v>
      </c>
      <c r="C10" s="217">
        <v>0</v>
      </c>
      <c r="D10" s="217"/>
      <c r="E10" s="42"/>
    </row>
    <row r="11" spans="1:5" x14ac:dyDescent="0.35">
      <c r="A11" s="214">
        <v>7</v>
      </c>
      <c r="B11" s="214">
        <v>2016</v>
      </c>
      <c r="C11" s="217">
        <v>0</v>
      </c>
      <c r="D11" s="217"/>
      <c r="E11" s="42"/>
    </row>
    <row r="12" spans="1:5" x14ac:dyDescent="0.35">
      <c r="A12" s="214">
        <v>8</v>
      </c>
      <c r="B12" s="214">
        <v>2017</v>
      </c>
      <c r="C12" s="217">
        <v>13</v>
      </c>
      <c r="D12" s="217"/>
      <c r="E12" s="42"/>
    </row>
    <row r="13" spans="1:5" x14ac:dyDescent="0.35">
      <c r="A13" s="214">
        <v>9</v>
      </c>
      <c r="B13" s="214">
        <v>2018</v>
      </c>
      <c r="C13" s="217">
        <v>4</v>
      </c>
      <c r="D13" s="217"/>
      <c r="E13" s="42"/>
    </row>
    <row r="14" spans="1:5" x14ac:dyDescent="0.35">
      <c r="A14" s="214">
        <v>10</v>
      </c>
      <c r="B14" s="214">
        <v>2019</v>
      </c>
      <c r="C14" s="217">
        <v>0</v>
      </c>
      <c r="D14" s="217"/>
      <c r="E14" s="42"/>
    </row>
    <row r="15" spans="1:5" x14ac:dyDescent="0.35">
      <c r="A15" s="214">
        <v>11</v>
      </c>
      <c r="B15" s="214">
        <v>2020</v>
      </c>
      <c r="C15" s="217">
        <v>2</v>
      </c>
      <c r="D15" s="217"/>
      <c r="E15" s="42"/>
    </row>
    <row r="16" spans="1:5" x14ac:dyDescent="0.35">
      <c r="A16" s="214">
        <v>12</v>
      </c>
      <c r="B16" s="214">
        <v>2021</v>
      </c>
      <c r="C16" s="217">
        <v>0</v>
      </c>
      <c r="D16" s="217"/>
      <c r="E16" s="42"/>
    </row>
    <row r="17" spans="1:5" x14ac:dyDescent="0.35">
      <c r="A17" s="214">
        <v>13</v>
      </c>
      <c r="B17" s="214">
        <v>2022</v>
      </c>
      <c r="C17" s="217">
        <v>2</v>
      </c>
      <c r="D17" s="217"/>
      <c r="E17" s="42"/>
    </row>
    <row r="18" spans="1:5" x14ac:dyDescent="0.35">
      <c r="A18" s="214">
        <v>14</v>
      </c>
      <c r="B18" s="214">
        <v>2023</v>
      </c>
      <c r="C18" s="217">
        <v>6</v>
      </c>
      <c r="D18" s="217"/>
      <c r="E18" s="42"/>
    </row>
    <row r="19" spans="1:5" x14ac:dyDescent="0.35">
      <c r="A19" s="214">
        <v>15</v>
      </c>
      <c r="B19" s="214">
        <v>2024</v>
      </c>
      <c r="C19" s="217">
        <v>9</v>
      </c>
      <c r="D19" s="217"/>
      <c r="E19" s="42"/>
    </row>
    <row r="20" spans="1:5" x14ac:dyDescent="0.35">
      <c r="A20" s="214">
        <v>16</v>
      </c>
      <c r="B20" s="214">
        <v>2025</v>
      </c>
      <c r="C20" s="217"/>
      <c r="D20" s="217"/>
      <c r="E20" s="42"/>
    </row>
    <row r="21" spans="1:5" x14ac:dyDescent="0.35">
      <c r="A21" s="214">
        <v>17</v>
      </c>
      <c r="B21" s="214">
        <v>2026</v>
      </c>
      <c r="C21" s="217"/>
      <c r="D21" s="217"/>
      <c r="E21" s="42"/>
    </row>
    <row r="22" spans="1:5" x14ac:dyDescent="0.35">
      <c r="A22" s="214"/>
      <c r="B22" s="214"/>
      <c r="C22" s="217">
        <f>SUM(C5:C21)</f>
        <v>50</v>
      </c>
      <c r="D22" s="217">
        <f t="shared" ref="D22:E22" si="0">SUM(D5:D21)</f>
        <v>0</v>
      </c>
      <c r="E22" s="21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4C6F-813A-4BD1-B1EA-F7FC249CB13C}">
  <sheetPr>
    <tabColor rgb="FF00B050"/>
  </sheetPr>
  <dimension ref="A3:J39"/>
  <sheetViews>
    <sheetView workbookViewId="0">
      <selection activeCell="C13" sqref="C13"/>
    </sheetView>
  </sheetViews>
  <sheetFormatPr defaultRowHeight="14.5" x14ac:dyDescent="0.35"/>
  <cols>
    <col min="1" max="1" width="17.81640625" customWidth="1"/>
    <col min="2" max="2" width="14.08984375" style="200" bestFit="1" customWidth="1"/>
    <col min="3" max="3" width="11.453125" style="200" bestFit="1" customWidth="1"/>
    <col min="4" max="4" width="13.26953125" style="200" bestFit="1" customWidth="1"/>
    <col min="5" max="5" width="14.453125" style="200" bestFit="1" customWidth="1"/>
    <col min="6" max="6" width="12.36328125" style="200" bestFit="1" customWidth="1"/>
    <col min="7" max="7" width="11.08984375" style="200" bestFit="1" customWidth="1"/>
    <col min="8" max="9" width="10.36328125" style="200" bestFit="1" customWidth="1"/>
    <col min="10" max="10" width="11.1796875" style="200" bestFit="1" customWidth="1"/>
    <col min="11" max="11" width="15.453125" bestFit="1" customWidth="1"/>
    <col min="12" max="12" width="12.08984375" bestFit="1" customWidth="1"/>
    <col min="13" max="13" width="18.81640625" bestFit="1" customWidth="1"/>
    <col min="14" max="14" width="16.54296875" bestFit="1" customWidth="1"/>
    <col min="15" max="15" width="14.1796875" bestFit="1" customWidth="1"/>
    <col min="16" max="16" width="16.1796875" bestFit="1" customWidth="1"/>
    <col min="17" max="17" width="6.26953125" bestFit="1" customWidth="1"/>
    <col min="18" max="18" width="12" bestFit="1" customWidth="1"/>
    <col min="19" max="19" width="21.26953125" bestFit="1" customWidth="1"/>
    <col min="20" max="20" width="6.81640625" bestFit="1" customWidth="1"/>
    <col min="21" max="21" width="13" bestFit="1" customWidth="1"/>
    <col min="22" max="22" width="9.453125" bestFit="1" customWidth="1"/>
    <col min="23" max="23" width="19.1796875" bestFit="1" customWidth="1"/>
    <col min="24" max="24" width="7" bestFit="1" customWidth="1"/>
    <col min="25" max="25" width="10" bestFit="1" customWidth="1"/>
    <col min="26" max="26" width="20.1796875" bestFit="1" customWidth="1"/>
    <col min="27" max="27" width="16.1796875" bestFit="1" customWidth="1"/>
    <col min="28" max="28" width="24.1796875" bestFit="1" customWidth="1"/>
    <col min="29" max="29" width="14.90625" bestFit="1" customWidth="1"/>
    <col min="30" max="30" width="12.36328125" bestFit="1" customWidth="1"/>
    <col min="31" max="31" width="6.81640625" bestFit="1" customWidth="1"/>
    <col min="32" max="32" width="22.36328125" bestFit="1" customWidth="1"/>
    <col min="33" max="33" width="14.26953125" bestFit="1" customWidth="1"/>
    <col min="34" max="34" width="11.6328125" bestFit="1" customWidth="1"/>
    <col min="35" max="35" width="7.26953125" bestFit="1" customWidth="1"/>
    <col min="36" max="36" width="5.81640625" bestFit="1" customWidth="1"/>
    <col min="37" max="37" width="8.6328125" bestFit="1" customWidth="1"/>
    <col min="38" max="38" width="14.54296875" bestFit="1" customWidth="1"/>
    <col min="39" max="39" width="10.81640625" bestFit="1" customWidth="1"/>
    <col min="40" max="40" width="11.453125" bestFit="1" customWidth="1"/>
    <col min="41" max="41" width="14.36328125" bestFit="1" customWidth="1"/>
    <col min="42" max="42" width="6.81640625" bestFit="1" customWidth="1"/>
    <col min="43" max="43" width="10.453125" bestFit="1" customWidth="1"/>
    <col min="44" max="44" width="6.81640625" bestFit="1" customWidth="1"/>
    <col min="45" max="45" width="17.7265625" bestFit="1" customWidth="1"/>
    <col min="46" max="46" width="21.54296875" bestFit="1" customWidth="1"/>
    <col min="47" max="47" width="27.453125" bestFit="1" customWidth="1"/>
    <col min="48" max="48" width="14.6328125" bestFit="1" customWidth="1"/>
    <col min="49" max="49" width="15.1796875" bestFit="1" customWidth="1"/>
    <col min="50" max="50" width="8.36328125" bestFit="1" customWidth="1"/>
    <col min="51" max="51" width="7.90625" bestFit="1" customWidth="1"/>
    <col min="52" max="52" width="6.90625" bestFit="1" customWidth="1"/>
    <col min="53" max="53" width="5.54296875" bestFit="1" customWidth="1"/>
    <col min="54" max="54" width="18.1796875" bestFit="1" customWidth="1"/>
    <col min="55" max="55" width="14" bestFit="1" customWidth="1"/>
    <col min="56" max="56" width="17.54296875" bestFit="1" customWidth="1"/>
    <col min="57" max="57" width="12.1796875" bestFit="1" customWidth="1"/>
    <col min="58" max="58" width="13.1796875" bestFit="1" customWidth="1"/>
    <col min="59" max="59" width="19.54296875" bestFit="1" customWidth="1"/>
    <col min="60" max="60" width="21.90625" bestFit="1" customWidth="1"/>
    <col min="61" max="61" width="5.453125" bestFit="1" customWidth="1"/>
    <col min="62" max="62" width="16" bestFit="1" customWidth="1"/>
    <col min="63" max="63" width="12.6328125" bestFit="1" customWidth="1"/>
    <col min="64" max="64" width="17" bestFit="1" customWidth="1"/>
    <col min="65" max="65" width="11.81640625" bestFit="1" customWidth="1"/>
    <col min="66" max="66" width="6.81640625" bestFit="1" customWidth="1"/>
    <col min="67" max="67" width="6.7265625" bestFit="1" customWidth="1"/>
    <col min="68" max="68" width="15.81640625" bestFit="1" customWidth="1"/>
    <col min="69" max="69" width="14.08984375" bestFit="1" customWidth="1"/>
    <col min="70" max="70" width="6.81640625" bestFit="1" customWidth="1"/>
    <col min="71" max="71" width="11.08984375" bestFit="1" customWidth="1"/>
    <col min="72" max="72" width="13.08984375" bestFit="1" customWidth="1"/>
    <col min="73" max="73" width="6.81640625" bestFit="1" customWidth="1"/>
    <col min="74" max="74" width="15.54296875" bestFit="1" customWidth="1"/>
    <col min="75" max="75" width="13.7265625" bestFit="1" customWidth="1"/>
    <col min="76" max="76" width="9.6328125" bestFit="1" customWidth="1"/>
    <col min="77" max="77" width="13.36328125" bestFit="1" customWidth="1"/>
    <col min="78" max="78" width="11.6328125" bestFit="1" customWidth="1"/>
    <col min="79" max="79" width="22" bestFit="1" customWidth="1"/>
    <col min="80" max="80" width="11.54296875" bestFit="1" customWidth="1"/>
    <col min="81" max="81" width="7" bestFit="1" customWidth="1"/>
    <col min="82" max="82" width="5.90625" bestFit="1" customWidth="1"/>
    <col min="83" max="83" width="14.26953125" bestFit="1" customWidth="1"/>
    <col min="84" max="84" width="10.81640625" bestFit="1" customWidth="1"/>
    <col min="85" max="85" width="14.453125" bestFit="1" customWidth="1"/>
    <col min="86" max="86" width="12.90625" bestFit="1" customWidth="1"/>
    <col min="87" max="87" width="11.90625" bestFit="1" customWidth="1"/>
    <col min="88" max="88" width="15.26953125" bestFit="1" customWidth="1"/>
    <col min="89" max="89" width="7.81640625" bestFit="1" customWidth="1"/>
    <col min="90" max="90" width="18.90625" bestFit="1" customWidth="1"/>
    <col min="91" max="91" width="17" bestFit="1" customWidth="1"/>
    <col min="92" max="92" width="14.26953125" bestFit="1" customWidth="1"/>
    <col min="93" max="93" width="6.81640625" bestFit="1" customWidth="1"/>
    <col min="94" max="94" width="14.26953125" bestFit="1" customWidth="1"/>
    <col min="95" max="95" width="6.81640625" bestFit="1" customWidth="1"/>
    <col min="96" max="96" width="10.7265625" bestFit="1" customWidth="1"/>
    <col min="97" max="97" width="13.26953125" bestFit="1" customWidth="1"/>
    <col min="98" max="98" width="18.81640625" bestFit="1" customWidth="1"/>
    <col min="99" max="99" width="15.453125" bestFit="1" customWidth="1"/>
    <col min="100" max="100" width="12.08984375" bestFit="1" customWidth="1"/>
    <col min="101" max="101" width="12.1796875" bestFit="1" customWidth="1"/>
    <col min="102" max="102" width="27.54296875" bestFit="1" customWidth="1"/>
    <col min="103" max="103" width="16.81640625" bestFit="1" customWidth="1"/>
    <col min="104" max="104" width="26.08984375" bestFit="1" customWidth="1"/>
    <col min="105" max="105" width="16.54296875" bestFit="1" customWidth="1"/>
    <col min="106" max="106" width="12.7265625" bestFit="1" customWidth="1"/>
    <col min="107" max="107" width="14" bestFit="1" customWidth="1"/>
    <col min="108" max="108" width="14.81640625" bestFit="1" customWidth="1"/>
    <col min="109" max="109" width="7.6328125" bestFit="1" customWidth="1"/>
    <col min="110" max="110" width="6.81640625" bestFit="1" customWidth="1"/>
    <col min="111" max="111" width="10.6328125" bestFit="1" customWidth="1"/>
    <col min="112" max="112" width="12.453125" bestFit="1" customWidth="1"/>
    <col min="113" max="113" width="13.90625" bestFit="1" customWidth="1"/>
    <col min="114" max="114" width="9.08984375" bestFit="1" customWidth="1"/>
    <col min="115" max="115" width="9.26953125" bestFit="1" customWidth="1"/>
    <col min="116" max="116" width="8" bestFit="1" customWidth="1"/>
    <col min="117" max="117" width="17.1796875" bestFit="1" customWidth="1"/>
    <col min="118" max="118" width="25.81640625" bestFit="1" customWidth="1"/>
    <col min="119" max="119" width="7.1796875" bestFit="1" customWidth="1"/>
    <col min="120" max="120" width="12.453125" bestFit="1" customWidth="1"/>
    <col min="121" max="121" width="17.90625" bestFit="1" customWidth="1"/>
    <col min="122" max="122" width="13" bestFit="1" customWidth="1"/>
    <col min="123" max="123" width="7.81640625" bestFit="1" customWidth="1"/>
    <col min="124" max="124" width="8.453125" bestFit="1" customWidth="1"/>
    <col min="125" max="125" width="17.36328125" bestFit="1" customWidth="1"/>
    <col min="126" max="126" width="18" bestFit="1" customWidth="1"/>
    <col min="127" max="127" width="15.54296875" bestFit="1" customWidth="1"/>
    <col min="128" max="128" width="16.36328125" bestFit="1" customWidth="1"/>
    <col min="129" max="129" width="22.08984375" bestFit="1" customWidth="1"/>
    <col min="130" max="130" width="19.453125" bestFit="1" customWidth="1"/>
    <col min="131" max="131" width="24.453125" bestFit="1" customWidth="1"/>
    <col min="132" max="132" width="7.6328125" bestFit="1" customWidth="1"/>
    <col min="133" max="133" width="17" bestFit="1" customWidth="1"/>
    <col min="134" max="134" width="7.1796875" bestFit="1" customWidth="1"/>
    <col min="135" max="135" width="12.08984375" bestFit="1" customWidth="1"/>
    <col min="136" max="136" width="13.7265625" bestFit="1" customWidth="1"/>
    <col min="137" max="137" width="10.453125" bestFit="1" customWidth="1"/>
    <col min="138" max="138" width="7.453125" bestFit="1" customWidth="1"/>
    <col min="139" max="139" width="17.26953125" bestFit="1" customWidth="1"/>
    <col min="140" max="140" width="9.90625" bestFit="1" customWidth="1"/>
    <col min="141" max="141" width="9.54296875" bestFit="1" customWidth="1"/>
    <col min="142" max="142" width="21.36328125" bestFit="1" customWidth="1"/>
    <col min="143" max="143" width="13.7265625" bestFit="1" customWidth="1"/>
    <col min="144" max="144" width="17.54296875" bestFit="1" customWidth="1"/>
    <col min="145" max="145" width="17.1796875" bestFit="1" customWidth="1"/>
    <col min="146" max="146" width="16.81640625" bestFit="1" customWidth="1"/>
    <col min="147" max="147" width="11.453125" bestFit="1" customWidth="1"/>
    <col min="148" max="148" width="14.6328125" bestFit="1" customWidth="1"/>
    <col min="149" max="149" width="24.08984375" bestFit="1" customWidth="1"/>
    <col min="150" max="150" width="10.08984375" bestFit="1" customWidth="1"/>
    <col min="151" max="151" width="12.1796875" bestFit="1" customWidth="1"/>
    <col min="152" max="152" width="12.08984375" bestFit="1" customWidth="1"/>
    <col min="153" max="153" width="8" bestFit="1" customWidth="1"/>
    <col min="154" max="154" width="11.90625" bestFit="1" customWidth="1"/>
    <col min="155" max="155" width="18.7265625" bestFit="1" customWidth="1"/>
    <col min="156" max="156" width="6.81640625" bestFit="1" customWidth="1"/>
    <col min="157" max="157" width="16" bestFit="1" customWidth="1"/>
    <col min="158" max="158" width="13.453125" bestFit="1" customWidth="1"/>
    <col min="159" max="159" width="10.90625" bestFit="1" customWidth="1"/>
    <col min="160" max="161" width="9.36328125" bestFit="1" customWidth="1"/>
    <col min="162" max="162" width="7.1796875" bestFit="1" customWidth="1"/>
    <col min="163" max="163" width="14.453125" bestFit="1" customWidth="1"/>
    <col min="164" max="164" width="9.1796875" bestFit="1" customWidth="1"/>
    <col min="165" max="165" width="11.26953125" bestFit="1" customWidth="1"/>
    <col min="166" max="166" width="7.26953125" bestFit="1" customWidth="1"/>
    <col min="167" max="167" width="10.7265625" bestFit="1" customWidth="1"/>
    <col min="168" max="168" width="15.54296875" bestFit="1" customWidth="1"/>
    <col min="169" max="169" width="10.08984375" bestFit="1" customWidth="1"/>
    <col min="170" max="170" width="6" bestFit="1" customWidth="1"/>
    <col min="171" max="171" width="21.6328125" bestFit="1" customWidth="1"/>
    <col min="172" max="172" width="14.81640625" bestFit="1" customWidth="1"/>
    <col min="173" max="173" width="17.6328125" bestFit="1" customWidth="1"/>
    <col min="174" max="174" width="10.08984375" bestFit="1" customWidth="1"/>
    <col min="175" max="175" width="5.81640625" bestFit="1" customWidth="1"/>
    <col min="176" max="176" width="17" bestFit="1" customWidth="1"/>
    <col min="177" max="177" width="5.90625" bestFit="1" customWidth="1"/>
    <col min="179" max="179" width="13.90625" bestFit="1" customWidth="1"/>
    <col min="180" max="180" width="10" bestFit="1" customWidth="1"/>
    <col min="181" max="181" width="8.1796875" bestFit="1" customWidth="1"/>
    <col min="182" max="182" width="8.26953125" bestFit="1" customWidth="1"/>
    <col min="183" max="183" width="15.453125" bestFit="1" customWidth="1"/>
    <col min="184" max="184" width="10.81640625" bestFit="1" customWidth="1"/>
    <col min="185" max="185" width="6.81640625" bestFit="1" customWidth="1"/>
    <col min="186" max="186" width="7.54296875" bestFit="1" customWidth="1"/>
    <col min="187" max="187" width="9.6328125" bestFit="1" customWidth="1"/>
    <col min="188" max="188" width="10.36328125" bestFit="1" customWidth="1"/>
    <col min="189" max="189" width="20.7265625" bestFit="1" customWidth="1"/>
    <col min="190" max="190" width="10.08984375" bestFit="1" customWidth="1"/>
    <col min="191" max="191" width="17.08984375" bestFit="1" customWidth="1"/>
    <col min="192" max="192" width="7.54296875" bestFit="1" customWidth="1"/>
    <col min="193" max="193" width="17.81640625" bestFit="1" customWidth="1"/>
    <col min="194" max="194" width="14.26953125" bestFit="1" customWidth="1"/>
    <col min="195" max="195" width="8.1796875" bestFit="1" customWidth="1"/>
    <col min="196" max="196" width="17.6328125" bestFit="1" customWidth="1"/>
    <col min="197" max="197" width="10.36328125" bestFit="1" customWidth="1"/>
    <col min="198" max="198" width="9.81640625" bestFit="1" customWidth="1"/>
    <col min="199" max="199" width="14.26953125" bestFit="1" customWidth="1"/>
    <col min="200" max="200" width="9.7265625" bestFit="1" customWidth="1"/>
    <col min="201" max="201" width="9.6328125" bestFit="1" customWidth="1"/>
    <col min="202" max="202" width="26.81640625" bestFit="1" customWidth="1"/>
    <col min="203" max="203" width="6.7265625" bestFit="1" customWidth="1"/>
    <col min="204" max="204" width="10" bestFit="1" customWidth="1"/>
    <col min="205" max="205" width="10.08984375" bestFit="1" customWidth="1"/>
    <col min="206" max="206" width="18.7265625" bestFit="1" customWidth="1"/>
    <col min="207" max="207" width="7.7265625" bestFit="1" customWidth="1"/>
    <col min="208" max="208" width="15.36328125" bestFit="1" customWidth="1"/>
    <col min="209" max="209" width="20.1796875" bestFit="1" customWidth="1"/>
    <col min="210" max="210" width="7" bestFit="1" customWidth="1"/>
    <col min="211" max="211" width="18.1796875" bestFit="1" customWidth="1"/>
    <col min="212" max="212" width="14.81640625" bestFit="1" customWidth="1"/>
    <col min="213" max="214" width="17.453125" bestFit="1" customWidth="1"/>
    <col min="215" max="215" width="8.1796875" bestFit="1" customWidth="1"/>
    <col min="216" max="216" width="13.1796875" bestFit="1" customWidth="1"/>
    <col min="218" max="218" width="11.7265625" bestFit="1" customWidth="1"/>
    <col min="219" max="219" width="24" bestFit="1" customWidth="1"/>
    <col min="220" max="220" width="7.08984375" bestFit="1" customWidth="1"/>
    <col min="221" max="221" width="6.81640625" bestFit="1" customWidth="1"/>
    <col min="222" max="222" width="9.36328125" bestFit="1" customWidth="1"/>
    <col min="223" max="223" width="13.81640625" bestFit="1" customWidth="1"/>
    <col min="224" max="224" width="18.453125" bestFit="1" customWidth="1"/>
    <col min="225" max="225" width="15.81640625" bestFit="1" customWidth="1"/>
    <col min="226" max="226" width="10.81640625" bestFit="1" customWidth="1"/>
    <col min="227" max="227" width="17.26953125" bestFit="1" customWidth="1"/>
    <col min="228" max="228" width="7" bestFit="1" customWidth="1"/>
    <col min="229" max="229" width="22.36328125" bestFit="1" customWidth="1"/>
    <col min="230" max="230" width="19.36328125" bestFit="1" customWidth="1"/>
    <col min="231" max="231" width="13.26953125" bestFit="1" customWidth="1"/>
    <col min="232" max="232" width="13.81640625" bestFit="1" customWidth="1"/>
    <col min="233" max="233" width="7.453125" bestFit="1" customWidth="1"/>
    <col min="234" max="234" width="24" bestFit="1" customWidth="1"/>
    <col min="235" max="235" width="7.36328125" bestFit="1" customWidth="1"/>
    <col min="236" max="236" width="13.1796875" bestFit="1" customWidth="1"/>
    <col min="237" max="237" width="8.36328125" bestFit="1" customWidth="1"/>
    <col min="238" max="238" width="7.54296875" bestFit="1" customWidth="1"/>
    <col min="239" max="239" width="20.90625" bestFit="1" customWidth="1"/>
    <col min="240" max="240" width="14.453125" bestFit="1" customWidth="1"/>
    <col min="241" max="241" width="8.81640625" bestFit="1" customWidth="1"/>
    <col min="242" max="242" width="6.90625" bestFit="1" customWidth="1"/>
    <col min="243" max="243" width="15.7265625" bestFit="1" customWidth="1"/>
    <col min="244" max="244" width="10.26953125" bestFit="1" customWidth="1"/>
    <col min="245" max="245" width="8.81640625" bestFit="1" customWidth="1"/>
    <col min="246" max="246" width="13.1796875" bestFit="1" customWidth="1"/>
    <col min="247" max="247" width="15.453125" bestFit="1" customWidth="1"/>
    <col min="248" max="248" width="14.54296875" bestFit="1" customWidth="1"/>
    <col min="249" max="249" width="18.6328125" bestFit="1" customWidth="1"/>
    <col min="250" max="250" width="10.81640625" bestFit="1" customWidth="1"/>
    <col min="251" max="251" width="20.1796875" bestFit="1" customWidth="1"/>
    <col min="252" max="252" width="14.36328125" bestFit="1" customWidth="1"/>
    <col min="253" max="253" width="11.7265625" bestFit="1" customWidth="1"/>
    <col min="254" max="254" width="9" bestFit="1" customWidth="1"/>
    <col min="255" max="255" width="15.453125" bestFit="1" customWidth="1"/>
    <col min="256" max="256" width="12.08984375" bestFit="1" customWidth="1"/>
    <col min="257" max="257" width="18.81640625" bestFit="1" customWidth="1"/>
    <col min="258" max="258" width="16.54296875" bestFit="1" customWidth="1"/>
    <col min="259" max="259" width="14.1796875" bestFit="1" customWidth="1"/>
    <col min="260" max="260" width="16.1796875" bestFit="1" customWidth="1"/>
    <col min="261" max="261" width="6.26953125" bestFit="1" customWidth="1"/>
    <col min="262" max="262" width="12" bestFit="1" customWidth="1"/>
    <col min="263" max="263" width="21.26953125" bestFit="1" customWidth="1"/>
    <col min="264" max="264" width="6.1796875" bestFit="1" customWidth="1"/>
    <col min="265" max="265" width="13" bestFit="1" customWidth="1"/>
    <col min="266" max="266" width="9.453125" bestFit="1" customWidth="1"/>
    <col min="267" max="267" width="19.1796875" bestFit="1" customWidth="1"/>
    <col min="268" max="268" width="7" bestFit="1" customWidth="1"/>
    <col min="269" max="269" width="10" bestFit="1" customWidth="1"/>
    <col min="270" max="270" width="20.1796875" bestFit="1" customWidth="1"/>
    <col min="271" max="271" width="16.1796875" bestFit="1" customWidth="1"/>
    <col min="272" max="272" width="24.1796875" bestFit="1" customWidth="1"/>
    <col min="273" max="273" width="14.90625" bestFit="1" customWidth="1"/>
    <col min="274" max="274" width="12.36328125" bestFit="1" customWidth="1"/>
    <col min="275" max="275" width="4.453125" bestFit="1" customWidth="1"/>
    <col min="276" max="276" width="22.36328125" bestFit="1" customWidth="1"/>
    <col min="277" max="277" width="14.26953125" bestFit="1" customWidth="1"/>
    <col min="278" max="278" width="11.6328125" bestFit="1" customWidth="1"/>
    <col min="279" max="279" width="7.26953125" bestFit="1" customWidth="1"/>
    <col min="280" max="280" width="5.81640625" bestFit="1" customWidth="1"/>
    <col min="281" max="281" width="8.6328125" bestFit="1" customWidth="1"/>
    <col min="282" max="282" width="14.54296875" bestFit="1" customWidth="1"/>
    <col min="283" max="283" width="10.81640625" bestFit="1" customWidth="1"/>
    <col min="284" max="284" width="11.453125" bestFit="1" customWidth="1"/>
    <col min="285" max="285" width="14.36328125" bestFit="1" customWidth="1"/>
    <col min="286" max="286" width="4.90625" bestFit="1" customWidth="1"/>
    <col min="287" max="287" width="10.453125" bestFit="1" customWidth="1"/>
    <col min="288" max="288" width="6.08984375" bestFit="1" customWidth="1"/>
    <col min="289" max="289" width="17.7265625" bestFit="1" customWidth="1"/>
    <col min="290" max="290" width="21.54296875" bestFit="1" customWidth="1"/>
    <col min="291" max="291" width="27.453125" bestFit="1" customWidth="1"/>
    <col min="292" max="292" width="14.6328125" bestFit="1" customWidth="1"/>
    <col min="293" max="293" width="15.1796875" bestFit="1" customWidth="1"/>
    <col min="294" max="294" width="8.36328125" bestFit="1" customWidth="1"/>
    <col min="295" max="295" width="7.90625" bestFit="1" customWidth="1"/>
    <col min="296" max="296" width="6.90625" bestFit="1" customWidth="1"/>
    <col min="297" max="297" width="5.54296875" bestFit="1" customWidth="1"/>
    <col min="298" max="298" width="18.1796875" bestFit="1" customWidth="1"/>
    <col min="299" max="299" width="14" bestFit="1" customWidth="1"/>
    <col min="300" max="300" width="17.54296875" bestFit="1" customWidth="1"/>
    <col min="301" max="301" width="12.1796875" bestFit="1" customWidth="1"/>
    <col min="302" max="302" width="13.1796875" bestFit="1" customWidth="1"/>
    <col min="303" max="303" width="19.54296875" bestFit="1" customWidth="1"/>
    <col min="304" max="304" width="21.90625" bestFit="1" customWidth="1"/>
    <col min="305" max="305" width="5.453125" bestFit="1" customWidth="1"/>
    <col min="306" max="306" width="16" bestFit="1" customWidth="1"/>
    <col min="307" max="307" width="12.6328125" bestFit="1" customWidth="1"/>
    <col min="308" max="308" width="17" bestFit="1" customWidth="1"/>
    <col min="309" max="309" width="11.81640625" bestFit="1" customWidth="1"/>
    <col min="310" max="310" width="3.6328125" bestFit="1" customWidth="1"/>
    <col min="311" max="311" width="6.7265625" bestFit="1" customWidth="1"/>
    <col min="312" max="312" width="15.81640625" bestFit="1" customWidth="1"/>
    <col min="313" max="313" width="14.08984375" bestFit="1" customWidth="1"/>
    <col min="314" max="314" width="6.81640625" bestFit="1" customWidth="1"/>
    <col min="315" max="315" width="11.08984375" bestFit="1" customWidth="1"/>
    <col min="316" max="316" width="13.08984375" bestFit="1" customWidth="1"/>
    <col min="317" max="317" width="5.81640625" bestFit="1" customWidth="1"/>
    <col min="318" max="318" width="15.54296875" bestFit="1" customWidth="1"/>
    <col min="319" max="319" width="13.7265625" bestFit="1" customWidth="1"/>
    <col min="320" max="320" width="9.6328125" bestFit="1" customWidth="1"/>
    <col min="321" max="321" width="13.36328125" bestFit="1" customWidth="1"/>
    <col min="322" max="322" width="11.6328125" bestFit="1" customWidth="1"/>
    <col min="323" max="323" width="22" bestFit="1" customWidth="1"/>
    <col min="324" max="324" width="11.54296875" bestFit="1" customWidth="1"/>
    <col min="325" max="325" width="7" bestFit="1" customWidth="1"/>
    <col min="326" max="326" width="5.90625" bestFit="1" customWidth="1"/>
    <col min="327" max="327" width="14.26953125" bestFit="1" customWidth="1"/>
    <col min="328" max="328" width="10.81640625" bestFit="1" customWidth="1"/>
    <col min="329" max="329" width="14.453125" bestFit="1" customWidth="1"/>
    <col min="330" max="330" width="12.90625" bestFit="1" customWidth="1"/>
    <col min="331" max="331" width="11.90625" bestFit="1" customWidth="1"/>
    <col min="332" max="332" width="15.26953125" bestFit="1" customWidth="1"/>
    <col min="333" max="333" width="7.81640625" bestFit="1" customWidth="1"/>
    <col min="334" max="334" width="18.90625" bestFit="1" customWidth="1"/>
    <col min="335" max="335" width="17" bestFit="1" customWidth="1"/>
    <col min="336" max="336" width="14.26953125" bestFit="1" customWidth="1"/>
    <col min="337" max="337" width="6.81640625" bestFit="1" customWidth="1"/>
    <col min="338" max="338" width="14.26953125" bestFit="1" customWidth="1"/>
    <col min="339" max="339" width="6.453125" bestFit="1" customWidth="1"/>
    <col min="340" max="340" width="10.7265625" bestFit="1" customWidth="1"/>
    <col min="341" max="341" width="13.26953125" bestFit="1" customWidth="1"/>
    <col min="342" max="342" width="18.81640625" bestFit="1" customWidth="1"/>
    <col min="343" max="343" width="15.453125" bestFit="1" customWidth="1"/>
    <col min="344" max="344" width="12.08984375" bestFit="1" customWidth="1"/>
    <col min="345" max="345" width="12.1796875" bestFit="1" customWidth="1"/>
    <col min="346" max="346" width="27.54296875" bestFit="1" customWidth="1"/>
    <col min="347" max="347" width="16.81640625" bestFit="1" customWidth="1"/>
    <col min="348" max="348" width="26.08984375" bestFit="1" customWidth="1"/>
    <col min="349" max="349" width="16.54296875" bestFit="1" customWidth="1"/>
    <col min="350" max="350" width="12.7265625" bestFit="1" customWidth="1"/>
    <col min="351" max="351" width="14" bestFit="1" customWidth="1"/>
    <col min="352" max="352" width="14.81640625" bestFit="1" customWidth="1"/>
    <col min="353" max="353" width="7.6328125" bestFit="1" customWidth="1"/>
    <col min="354" max="354" width="6.26953125" bestFit="1" customWidth="1"/>
    <col min="355" max="355" width="10.6328125" bestFit="1" customWidth="1"/>
    <col min="356" max="356" width="12.453125" bestFit="1" customWidth="1"/>
    <col min="357" max="357" width="13.90625" bestFit="1" customWidth="1"/>
    <col min="358" max="358" width="9.08984375" bestFit="1" customWidth="1"/>
    <col min="359" max="359" width="9.26953125" bestFit="1" customWidth="1"/>
    <col min="360" max="360" width="8" bestFit="1" customWidth="1"/>
    <col min="361" max="361" width="17.1796875" bestFit="1" customWidth="1"/>
    <col min="362" max="362" width="25.81640625" bestFit="1" customWidth="1"/>
    <col min="363" max="363" width="7.1796875" bestFit="1" customWidth="1"/>
    <col min="364" max="364" width="12.453125" bestFit="1" customWidth="1"/>
    <col min="365" max="365" width="17.90625" bestFit="1" customWidth="1"/>
    <col min="366" max="366" width="13" bestFit="1" customWidth="1"/>
    <col min="367" max="367" width="7.81640625" bestFit="1" customWidth="1"/>
    <col min="368" max="368" width="8.453125" bestFit="1" customWidth="1"/>
    <col min="369" max="369" width="17.36328125" bestFit="1" customWidth="1"/>
    <col min="370" max="370" width="18" bestFit="1" customWidth="1"/>
    <col min="371" max="371" width="15.54296875" bestFit="1" customWidth="1"/>
    <col min="372" max="372" width="16.36328125" bestFit="1" customWidth="1"/>
    <col min="373" max="373" width="22.08984375" bestFit="1" customWidth="1"/>
    <col min="374" max="374" width="19.453125" bestFit="1" customWidth="1"/>
    <col min="375" max="375" width="24.453125" bestFit="1" customWidth="1"/>
    <col min="376" max="376" width="7.6328125" bestFit="1" customWidth="1"/>
    <col min="377" max="377" width="17" bestFit="1" customWidth="1"/>
    <col min="378" max="378" width="7.1796875" bestFit="1" customWidth="1"/>
    <col min="379" max="379" width="12.08984375" bestFit="1" customWidth="1"/>
    <col min="380" max="380" width="13.7265625" bestFit="1" customWidth="1"/>
    <col min="381" max="381" width="10.453125" bestFit="1" customWidth="1"/>
    <col min="382" max="382" width="7.453125" bestFit="1" customWidth="1"/>
    <col min="383" max="383" width="17.26953125" bestFit="1" customWidth="1"/>
    <col min="384" max="384" width="9.90625" bestFit="1" customWidth="1"/>
    <col min="385" max="385" width="9.54296875" bestFit="1" customWidth="1"/>
    <col min="386" max="386" width="21.36328125" bestFit="1" customWidth="1"/>
    <col min="387" max="387" width="13.7265625" bestFit="1" customWidth="1"/>
    <col min="388" max="388" width="17.54296875" bestFit="1" customWidth="1"/>
    <col min="389" max="389" width="17.1796875" bestFit="1" customWidth="1"/>
    <col min="390" max="390" width="16.81640625" bestFit="1" customWidth="1"/>
    <col min="391" max="391" width="11.453125" bestFit="1" customWidth="1"/>
    <col min="392" max="392" width="14.6328125" bestFit="1" customWidth="1"/>
    <col min="393" max="393" width="24.08984375" bestFit="1" customWidth="1"/>
    <col min="394" max="394" width="10.08984375" bestFit="1" customWidth="1"/>
    <col min="395" max="395" width="12.1796875" bestFit="1" customWidth="1"/>
    <col min="396" max="396" width="12.08984375" bestFit="1" customWidth="1"/>
    <col min="397" max="397" width="8" bestFit="1" customWidth="1"/>
    <col min="398" max="398" width="11.90625" bestFit="1" customWidth="1"/>
    <col min="399" max="399" width="18.7265625" bestFit="1" customWidth="1"/>
    <col min="400" max="400" width="6.6328125" bestFit="1" customWidth="1"/>
    <col min="401" max="401" width="16" bestFit="1" customWidth="1"/>
    <col min="402" max="402" width="13.453125" bestFit="1" customWidth="1"/>
    <col min="403" max="403" width="10.90625" bestFit="1" customWidth="1"/>
    <col min="404" max="405" width="9.36328125" bestFit="1" customWidth="1"/>
    <col min="406" max="406" width="7.1796875" bestFit="1" customWidth="1"/>
    <col min="407" max="407" width="14.453125" bestFit="1" customWidth="1"/>
    <col min="408" max="408" width="9.1796875" bestFit="1" customWidth="1"/>
    <col min="409" max="409" width="11.26953125" bestFit="1" customWidth="1"/>
    <col min="410" max="410" width="7.26953125" bestFit="1" customWidth="1"/>
    <col min="411" max="411" width="10.7265625" bestFit="1" customWidth="1"/>
    <col min="412" max="412" width="15.54296875" bestFit="1" customWidth="1"/>
    <col min="413" max="413" width="10.08984375" bestFit="1" customWidth="1"/>
    <col min="414" max="414" width="6" bestFit="1" customWidth="1"/>
    <col min="415" max="415" width="21.6328125" bestFit="1" customWidth="1"/>
    <col min="416" max="416" width="14.81640625" bestFit="1" customWidth="1"/>
    <col min="417" max="417" width="17.6328125" bestFit="1" customWidth="1"/>
    <col min="418" max="418" width="10.08984375" bestFit="1" customWidth="1"/>
    <col min="419" max="419" width="5.81640625" bestFit="1" customWidth="1"/>
    <col min="420" max="420" width="17" bestFit="1" customWidth="1"/>
    <col min="421" max="421" width="5.90625" bestFit="1" customWidth="1"/>
    <col min="423" max="423" width="13.90625" bestFit="1" customWidth="1"/>
    <col min="424" max="424" width="10" bestFit="1" customWidth="1"/>
    <col min="425" max="425" width="8.1796875" bestFit="1" customWidth="1"/>
    <col min="426" max="426" width="8.26953125" bestFit="1" customWidth="1"/>
    <col min="427" max="427" width="15.453125" bestFit="1" customWidth="1"/>
    <col min="428" max="428" width="10.81640625" bestFit="1" customWidth="1"/>
    <col min="429" max="429" width="6.81640625" bestFit="1" customWidth="1"/>
    <col min="430" max="430" width="7.54296875" bestFit="1" customWidth="1"/>
    <col min="431" max="431" width="9.6328125" bestFit="1" customWidth="1"/>
    <col min="432" max="432" width="10.36328125" bestFit="1" customWidth="1"/>
    <col min="433" max="433" width="20.7265625" bestFit="1" customWidth="1"/>
    <col min="434" max="434" width="10.08984375" bestFit="1" customWidth="1"/>
    <col min="435" max="435" width="17.08984375" bestFit="1" customWidth="1"/>
    <col min="436" max="436" width="7.54296875" bestFit="1" customWidth="1"/>
    <col min="437" max="437" width="17.81640625" bestFit="1" customWidth="1"/>
    <col min="438" max="438" width="14.26953125" bestFit="1" customWidth="1"/>
    <col min="439" max="439" width="8.1796875" bestFit="1" customWidth="1"/>
    <col min="440" max="440" width="17.6328125" bestFit="1" customWidth="1"/>
    <col min="441" max="441" width="10.36328125" bestFit="1" customWidth="1"/>
    <col min="442" max="442" width="9.81640625" bestFit="1" customWidth="1"/>
    <col min="443" max="443" width="14.26953125" bestFit="1" customWidth="1"/>
    <col min="444" max="444" width="9.7265625" bestFit="1" customWidth="1"/>
    <col min="445" max="445" width="9.6328125" bestFit="1" customWidth="1"/>
    <col min="446" max="446" width="26.81640625" bestFit="1" customWidth="1"/>
    <col min="447" max="447" width="6.7265625" bestFit="1" customWidth="1"/>
    <col min="448" max="448" width="10" bestFit="1" customWidth="1"/>
    <col min="449" max="449" width="10.08984375" bestFit="1" customWidth="1"/>
    <col min="450" max="450" width="18.7265625" bestFit="1" customWidth="1"/>
    <col min="451" max="451" width="7.7265625" bestFit="1" customWidth="1"/>
    <col min="452" max="452" width="15.36328125" bestFit="1" customWidth="1"/>
    <col min="453" max="453" width="20.1796875" bestFit="1" customWidth="1"/>
    <col min="454" max="454" width="7" bestFit="1" customWidth="1"/>
    <col min="455" max="455" width="18.1796875" bestFit="1" customWidth="1"/>
    <col min="456" max="456" width="14.81640625" bestFit="1" customWidth="1"/>
    <col min="457" max="458" width="17.453125" bestFit="1" customWidth="1"/>
    <col min="459" max="459" width="8.1796875" bestFit="1" customWidth="1"/>
    <col min="460" max="460" width="13.1796875" bestFit="1" customWidth="1"/>
    <col min="462" max="462" width="11.7265625" bestFit="1" customWidth="1"/>
    <col min="463" max="463" width="24" bestFit="1" customWidth="1"/>
    <col min="464" max="464" width="7.08984375" bestFit="1" customWidth="1"/>
    <col min="465" max="465" width="5.7265625" bestFit="1" customWidth="1"/>
    <col min="466" max="466" width="9.36328125" bestFit="1" customWidth="1"/>
    <col min="467" max="467" width="13.81640625" bestFit="1" customWidth="1"/>
    <col min="468" max="468" width="18.453125" bestFit="1" customWidth="1"/>
    <col min="469" max="469" width="15.81640625" bestFit="1" customWidth="1"/>
    <col min="470" max="470" width="10.81640625" bestFit="1" customWidth="1"/>
    <col min="471" max="471" width="17.26953125" bestFit="1" customWidth="1"/>
    <col min="472" max="472" width="7" bestFit="1" customWidth="1"/>
    <col min="473" max="473" width="22.36328125" bestFit="1" customWidth="1"/>
    <col min="474" max="474" width="19.36328125" bestFit="1" customWidth="1"/>
    <col min="475" max="475" width="13.26953125" bestFit="1" customWidth="1"/>
    <col min="476" max="476" width="13.81640625" bestFit="1" customWidth="1"/>
    <col min="477" max="477" width="7.453125" bestFit="1" customWidth="1"/>
    <col min="478" max="478" width="24" bestFit="1" customWidth="1"/>
    <col min="479" max="479" width="7.36328125" bestFit="1" customWidth="1"/>
    <col min="480" max="480" width="13.1796875" bestFit="1" customWidth="1"/>
    <col min="481" max="481" width="8.36328125" bestFit="1" customWidth="1"/>
    <col min="482" max="482" width="7.54296875" bestFit="1" customWidth="1"/>
    <col min="483" max="483" width="20.90625" bestFit="1" customWidth="1"/>
    <col min="484" max="484" width="14.453125" bestFit="1" customWidth="1"/>
    <col min="485" max="485" width="8.81640625" bestFit="1" customWidth="1"/>
    <col min="486" max="486" width="6.90625" bestFit="1" customWidth="1"/>
    <col min="487" max="487" width="15.7265625" bestFit="1" customWidth="1"/>
    <col min="488" max="488" width="10.26953125" bestFit="1" customWidth="1"/>
    <col min="489" max="489" width="7.81640625" bestFit="1" customWidth="1"/>
    <col min="490" max="490" width="14.36328125" bestFit="1" customWidth="1"/>
    <col min="491" max="491" width="15.453125" bestFit="1" customWidth="1"/>
    <col min="492" max="492" width="14.54296875" bestFit="1" customWidth="1"/>
    <col min="493" max="493" width="18.6328125" bestFit="1" customWidth="1"/>
    <col min="494" max="494" width="10.81640625" bestFit="1" customWidth="1"/>
    <col min="495" max="495" width="20.1796875" bestFit="1" customWidth="1"/>
    <col min="496" max="496" width="14.36328125" bestFit="1" customWidth="1"/>
    <col min="497" max="497" width="11.7265625" bestFit="1" customWidth="1"/>
    <col min="498" max="498" width="9" bestFit="1" customWidth="1"/>
    <col min="499" max="499" width="15.453125" bestFit="1" customWidth="1"/>
    <col min="500" max="500" width="12.08984375" bestFit="1" customWidth="1"/>
    <col min="501" max="501" width="18.81640625" bestFit="1" customWidth="1"/>
    <col min="502" max="502" width="16.54296875" bestFit="1" customWidth="1"/>
    <col min="503" max="503" width="14.1796875" bestFit="1" customWidth="1"/>
    <col min="504" max="504" width="16.1796875" bestFit="1" customWidth="1"/>
    <col min="505" max="505" width="6.26953125" bestFit="1" customWidth="1"/>
    <col min="506" max="506" width="12" bestFit="1" customWidth="1"/>
    <col min="507" max="507" width="21.26953125" bestFit="1" customWidth="1"/>
    <col min="508" max="508" width="6.1796875" bestFit="1" customWidth="1"/>
    <col min="509" max="509" width="13" bestFit="1" customWidth="1"/>
    <col min="510" max="510" width="9.453125" bestFit="1" customWidth="1"/>
    <col min="511" max="511" width="19.1796875" bestFit="1" customWidth="1"/>
    <col min="512" max="512" width="7" bestFit="1" customWidth="1"/>
    <col min="513" max="513" width="10" bestFit="1" customWidth="1"/>
    <col min="514" max="514" width="20.1796875" bestFit="1" customWidth="1"/>
    <col min="515" max="515" width="16.1796875" bestFit="1" customWidth="1"/>
    <col min="516" max="516" width="24.1796875" bestFit="1" customWidth="1"/>
    <col min="517" max="517" width="14.90625" bestFit="1" customWidth="1"/>
    <col min="518" max="518" width="12.36328125" bestFit="1" customWidth="1"/>
    <col min="519" max="519" width="4.453125" bestFit="1" customWidth="1"/>
    <col min="520" max="520" width="22.36328125" bestFit="1" customWidth="1"/>
    <col min="521" max="521" width="14.26953125" bestFit="1" customWidth="1"/>
    <col min="522" max="522" width="11.6328125" bestFit="1" customWidth="1"/>
    <col min="523" max="523" width="7.26953125" bestFit="1" customWidth="1"/>
    <col min="524" max="524" width="5.81640625" bestFit="1" customWidth="1"/>
    <col min="525" max="525" width="8.6328125" bestFit="1" customWidth="1"/>
    <col min="526" max="526" width="14.54296875" bestFit="1" customWidth="1"/>
    <col min="527" max="527" width="10.81640625" bestFit="1" customWidth="1"/>
    <col min="528" max="528" width="11.453125" bestFit="1" customWidth="1"/>
    <col min="529" max="529" width="14.36328125" bestFit="1" customWidth="1"/>
    <col min="530" max="530" width="6.81640625" bestFit="1" customWidth="1"/>
    <col min="531" max="531" width="10.453125" bestFit="1" customWidth="1"/>
    <col min="532" max="532" width="6.08984375" bestFit="1" customWidth="1"/>
    <col min="533" max="533" width="17.7265625" bestFit="1" customWidth="1"/>
    <col min="534" max="534" width="21.54296875" bestFit="1" customWidth="1"/>
    <col min="535" max="535" width="27.453125" bestFit="1" customWidth="1"/>
    <col min="536" max="536" width="14.6328125" bestFit="1" customWidth="1"/>
    <col min="537" max="537" width="15.1796875" bestFit="1" customWidth="1"/>
    <col min="538" max="538" width="8.36328125" bestFit="1" customWidth="1"/>
    <col min="539" max="539" width="7.90625" bestFit="1" customWidth="1"/>
    <col min="540" max="540" width="6.90625" bestFit="1" customWidth="1"/>
    <col min="541" max="541" width="5.54296875" bestFit="1" customWidth="1"/>
    <col min="542" max="542" width="18.1796875" bestFit="1" customWidth="1"/>
    <col min="543" max="543" width="14" bestFit="1" customWidth="1"/>
    <col min="544" max="544" width="17.54296875" bestFit="1" customWidth="1"/>
    <col min="545" max="545" width="12.1796875" bestFit="1" customWidth="1"/>
    <col min="546" max="546" width="13.1796875" bestFit="1" customWidth="1"/>
    <col min="547" max="547" width="19.54296875" bestFit="1" customWidth="1"/>
    <col min="548" max="548" width="21.90625" bestFit="1" customWidth="1"/>
    <col min="549" max="549" width="5.453125" bestFit="1" customWidth="1"/>
    <col min="550" max="550" width="16" bestFit="1" customWidth="1"/>
    <col min="551" max="551" width="12.6328125" bestFit="1" customWidth="1"/>
    <col min="552" max="552" width="17" bestFit="1" customWidth="1"/>
    <col min="553" max="553" width="11.81640625" bestFit="1" customWidth="1"/>
    <col min="554" max="554" width="3.6328125" bestFit="1" customWidth="1"/>
    <col min="555" max="555" width="6.7265625" bestFit="1" customWidth="1"/>
    <col min="556" max="556" width="15.81640625" bestFit="1" customWidth="1"/>
    <col min="557" max="557" width="14.08984375" bestFit="1" customWidth="1"/>
    <col min="558" max="558" width="4" bestFit="1" customWidth="1"/>
    <col min="559" max="559" width="11.08984375" bestFit="1" customWidth="1"/>
    <col min="560" max="560" width="13.08984375" bestFit="1" customWidth="1"/>
    <col min="561" max="561" width="5.08984375" bestFit="1" customWidth="1"/>
    <col min="562" max="562" width="15.54296875" bestFit="1" customWidth="1"/>
    <col min="563" max="563" width="13.7265625" bestFit="1" customWidth="1"/>
    <col min="564" max="564" width="9.6328125" bestFit="1" customWidth="1"/>
    <col min="565" max="565" width="13.36328125" bestFit="1" customWidth="1"/>
    <col min="566" max="566" width="11.6328125" bestFit="1" customWidth="1"/>
    <col min="567" max="567" width="22" bestFit="1" customWidth="1"/>
    <col min="568" max="568" width="11.54296875" bestFit="1" customWidth="1"/>
    <col min="569" max="569" width="7" bestFit="1" customWidth="1"/>
    <col min="570" max="570" width="5.90625" bestFit="1" customWidth="1"/>
    <col min="571" max="571" width="14.26953125" bestFit="1" customWidth="1"/>
    <col min="572" max="572" width="10.81640625" bestFit="1" customWidth="1"/>
    <col min="573" max="573" width="14.453125" bestFit="1" customWidth="1"/>
    <col min="574" max="574" width="12.90625" bestFit="1" customWidth="1"/>
    <col min="575" max="575" width="11.90625" bestFit="1" customWidth="1"/>
    <col min="576" max="576" width="15.26953125" bestFit="1" customWidth="1"/>
    <col min="577" max="577" width="7.81640625" bestFit="1" customWidth="1"/>
    <col min="578" max="578" width="18.90625" bestFit="1" customWidth="1"/>
    <col min="579" max="579" width="17" bestFit="1" customWidth="1"/>
    <col min="580" max="580" width="14.26953125" bestFit="1" customWidth="1"/>
    <col min="581" max="581" width="6.81640625" bestFit="1" customWidth="1"/>
    <col min="582" max="582" width="14.26953125" bestFit="1" customWidth="1"/>
    <col min="583" max="583" width="6.453125" bestFit="1" customWidth="1"/>
    <col min="584" max="584" width="10.7265625" bestFit="1" customWidth="1"/>
    <col min="585" max="585" width="13.26953125" bestFit="1" customWidth="1"/>
    <col min="586" max="586" width="18.81640625" bestFit="1" customWidth="1"/>
    <col min="587" max="587" width="15.453125" bestFit="1" customWidth="1"/>
    <col min="588" max="588" width="12.08984375" bestFit="1" customWidth="1"/>
    <col min="589" max="589" width="12.1796875" bestFit="1" customWidth="1"/>
    <col min="590" max="590" width="27.54296875" bestFit="1" customWidth="1"/>
    <col min="591" max="591" width="16.81640625" bestFit="1" customWidth="1"/>
    <col min="592" max="592" width="26.08984375" bestFit="1" customWidth="1"/>
    <col min="593" max="593" width="16.54296875" bestFit="1" customWidth="1"/>
    <col min="594" max="594" width="12.7265625" bestFit="1" customWidth="1"/>
    <col min="595" max="595" width="14" bestFit="1" customWidth="1"/>
    <col min="596" max="596" width="14.81640625" bestFit="1" customWidth="1"/>
    <col min="597" max="597" width="7.6328125" bestFit="1" customWidth="1"/>
    <col min="598" max="598" width="6.26953125" bestFit="1" customWidth="1"/>
    <col min="599" max="599" width="10.6328125" bestFit="1" customWidth="1"/>
    <col min="600" max="600" width="12.453125" bestFit="1" customWidth="1"/>
    <col min="601" max="601" width="13.90625" bestFit="1" customWidth="1"/>
    <col min="602" max="602" width="9.08984375" bestFit="1" customWidth="1"/>
    <col min="603" max="603" width="9.26953125" bestFit="1" customWidth="1"/>
    <col min="604" max="604" width="8" bestFit="1" customWidth="1"/>
    <col min="605" max="605" width="17.1796875" bestFit="1" customWidth="1"/>
    <col min="606" max="606" width="25.81640625" bestFit="1" customWidth="1"/>
    <col min="607" max="607" width="7.1796875" bestFit="1" customWidth="1"/>
    <col min="608" max="608" width="12.453125" bestFit="1" customWidth="1"/>
    <col min="609" max="609" width="17.90625" bestFit="1" customWidth="1"/>
    <col min="610" max="610" width="13" bestFit="1" customWidth="1"/>
    <col min="611" max="611" width="7.81640625" bestFit="1" customWidth="1"/>
    <col min="612" max="612" width="8.453125" bestFit="1" customWidth="1"/>
    <col min="613" max="613" width="17.36328125" bestFit="1" customWidth="1"/>
    <col min="614" max="614" width="18" bestFit="1" customWidth="1"/>
    <col min="615" max="615" width="15.54296875" bestFit="1" customWidth="1"/>
    <col min="616" max="616" width="16.36328125" bestFit="1" customWidth="1"/>
    <col min="617" max="617" width="22.08984375" bestFit="1" customWidth="1"/>
    <col min="618" max="618" width="19.453125" bestFit="1" customWidth="1"/>
    <col min="619" max="619" width="24.453125" bestFit="1" customWidth="1"/>
    <col min="620" max="620" width="7.6328125" bestFit="1" customWidth="1"/>
    <col min="621" max="621" width="17" bestFit="1" customWidth="1"/>
    <col min="622" max="622" width="7.1796875" bestFit="1" customWidth="1"/>
    <col min="623" max="623" width="12.08984375" bestFit="1" customWidth="1"/>
    <col min="624" max="624" width="13.7265625" bestFit="1" customWidth="1"/>
    <col min="625" max="625" width="10.453125" bestFit="1" customWidth="1"/>
    <col min="626" max="626" width="7.453125" bestFit="1" customWidth="1"/>
    <col min="627" max="627" width="17.26953125" bestFit="1" customWidth="1"/>
    <col min="628" max="628" width="9.90625" bestFit="1" customWidth="1"/>
    <col min="629" max="629" width="9.54296875" bestFit="1" customWidth="1"/>
    <col min="630" max="630" width="21.36328125" bestFit="1" customWidth="1"/>
    <col min="631" max="631" width="13.7265625" bestFit="1" customWidth="1"/>
    <col min="632" max="632" width="17.54296875" bestFit="1" customWidth="1"/>
    <col min="633" max="633" width="17.1796875" bestFit="1" customWidth="1"/>
    <col min="634" max="634" width="16.81640625" bestFit="1" customWidth="1"/>
    <col min="635" max="635" width="11.453125" bestFit="1" customWidth="1"/>
    <col min="636" max="636" width="14.6328125" bestFit="1" customWidth="1"/>
    <col min="637" max="637" width="24.08984375" bestFit="1" customWidth="1"/>
    <col min="638" max="638" width="10.08984375" bestFit="1" customWidth="1"/>
    <col min="639" max="639" width="12.1796875" bestFit="1" customWidth="1"/>
    <col min="640" max="640" width="12.08984375" bestFit="1" customWidth="1"/>
    <col min="641" max="641" width="8" bestFit="1" customWidth="1"/>
    <col min="642" max="642" width="11.90625" bestFit="1" customWidth="1"/>
    <col min="643" max="643" width="18.7265625" bestFit="1" customWidth="1"/>
    <col min="644" max="644" width="6.6328125" bestFit="1" customWidth="1"/>
    <col min="645" max="645" width="16" bestFit="1" customWidth="1"/>
    <col min="646" max="646" width="13.453125" bestFit="1" customWidth="1"/>
    <col min="647" max="647" width="10.90625" bestFit="1" customWidth="1"/>
    <col min="648" max="649" width="9.36328125" bestFit="1" customWidth="1"/>
    <col min="650" max="650" width="7.1796875" bestFit="1" customWidth="1"/>
    <col min="651" max="651" width="14.453125" bestFit="1" customWidth="1"/>
    <col min="652" max="652" width="9.1796875" bestFit="1" customWidth="1"/>
    <col min="653" max="653" width="11.26953125" bestFit="1" customWidth="1"/>
    <col min="654" max="654" width="7.26953125" bestFit="1" customWidth="1"/>
    <col min="655" max="655" width="10.7265625" bestFit="1" customWidth="1"/>
    <col min="656" max="656" width="15.54296875" bestFit="1" customWidth="1"/>
    <col min="657" max="657" width="10.08984375" bestFit="1" customWidth="1"/>
    <col min="658" max="658" width="6" bestFit="1" customWidth="1"/>
    <col min="659" max="659" width="21.6328125" bestFit="1" customWidth="1"/>
    <col min="660" max="660" width="14.81640625" bestFit="1" customWidth="1"/>
    <col min="661" max="661" width="17.6328125" bestFit="1" customWidth="1"/>
    <col min="662" max="662" width="10.08984375" bestFit="1" customWidth="1"/>
    <col min="663" max="663" width="5" bestFit="1" customWidth="1"/>
    <col min="664" max="664" width="17" bestFit="1" customWidth="1"/>
    <col min="665" max="665" width="5.90625" bestFit="1" customWidth="1"/>
    <col min="667" max="667" width="13.90625" bestFit="1" customWidth="1"/>
    <col min="668" max="668" width="10" bestFit="1" customWidth="1"/>
    <col min="669" max="669" width="8.1796875" bestFit="1" customWidth="1"/>
    <col min="670" max="670" width="8.26953125" bestFit="1" customWidth="1"/>
    <col min="671" max="671" width="15.453125" bestFit="1" customWidth="1"/>
    <col min="672" max="672" width="10.81640625" bestFit="1" customWidth="1"/>
    <col min="673" max="673" width="5.36328125" bestFit="1" customWidth="1"/>
    <col min="674" max="674" width="7.54296875" bestFit="1" customWidth="1"/>
    <col min="675" max="675" width="9.6328125" bestFit="1" customWidth="1"/>
    <col min="676" max="676" width="10.36328125" bestFit="1" customWidth="1"/>
    <col min="677" max="677" width="20.7265625" bestFit="1" customWidth="1"/>
    <col min="678" max="678" width="10.08984375" bestFit="1" customWidth="1"/>
    <col min="679" max="679" width="17.08984375" bestFit="1" customWidth="1"/>
    <col min="680" max="680" width="7.54296875" bestFit="1" customWidth="1"/>
    <col min="681" max="681" width="17.81640625" bestFit="1" customWidth="1"/>
    <col min="682" max="682" width="14.26953125" bestFit="1" customWidth="1"/>
    <col min="683" max="683" width="8.1796875" bestFit="1" customWidth="1"/>
    <col min="684" max="684" width="17.6328125" bestFit="1" customWidth="1"/>
    <col min="685" max="685" width="10.36328125" bestFit="1" customWidth="1"/>
    <col min="686" max="686" width="9.81640625" bestFit="1" customWidth="1"/>
    <col min="687" max="687" width="14.26953125" bestFit="1" customWidth="1"/>
    <col min="688" max="688" width="9.7265625" bestFit="1" customWidth="1"/>
    <col min="689" max="689" width="9.6328125" bestFit="1" customWidth="1"/>
    <col min="690" max="690" width="26.81640625" bestFit="1" customWidth="1"/>
    <col min="691" max="691" width="6.7265625" bestFit="1" customWidth="1"/>
    <col min="692" max="692" width="10" bestFit="1" customWidth="1"/>
    <col min="693" max="693" width="10.08984375" bestFit="1" customWidth="1"/>
    <col min="694" max="694" width="18.7265625" bestFit="1" customWidth="1"/>
    <col min="695" max="695" width="7.7265625" bestFit="1" customWidth="1"/>
    <col min="696" max="696" width="15.36328125" bestFit="1" customWidth="1"/>
    <col min="697" max="697" width="20.1796875" bestFit="1" customWidth="1"/>
    <col min="698" max="698" width="7" bestFit="1" customWidth="1"/>
    <col min="699" max="699" width="18.1796875" bestFit="1" customWidth="1"/>
    <col min="700" max="700" width="14.81640625" bestFit="1" customWidth="1"/>
    <col min="701" max="702" width="17.453125" bestFit="1" customWidth="1"/>
    <col min="703" max="703" width="8.1796875" bestFit="1" customWidth="1"/>
    <col min="704" max="704" width="13.1796875" bestFit="1" customWidth="1"/>
    <col min="706" max="706" width="11.7265625" bestFit="1" customWidth="1"/>
    <col min="707" max="707" width="24" bestFit="1" customWidth="1"/>
    <col min="708" max="708" width="7.08984375" bestFit="1" customWidth="1"/>
    <col min="709" max="709" width="5.7265625" bestFit="1" customWidth="1"/>
    <col min="710" max="710" width="9.36328125" bestFit="1" customWidth="1"/>
    <col min="711" max="711" width="13.81640625" bestFit="1" customWidth="1"/>
    <col min="712" max="712" width="18.453125" bestFit="1" customWidth="1"/>
    <col min="713" max="713" width="15.81640625" bestFit="1" customWidth="1"/>
    <col min="714" max="714" width="10.81640625" bestFit="1" customWidth="1"/>
    <col min="715" max="715" width="17.26953125" bestFit="1" customWidth="1"/>
    <col min="716" max="716" width="7" bestFit="1" customWidth="1"/>
    <col min="717" max="717" width="22.36328125" bestFit="1" customWidth="1"/>
    <col min="718" max="718" width="19.36328125" bestFit="1" customWidth="1"/>
    <col min="719" max="719" width="13.26953125" bestFit="1" customWidth="1"/>
    <col min="720" max="720" width="13.81640625" bestFit="1" customWidth="1"/>
    <col min="721" max="721" width="7.453125" bestFit="1" customWidth="1"/>
    <col min="722" max="722" width="24" bestFit="1" customWidth="1"/>
    <col min="723" max="723" width="7.36328125" bestFit="1" customWidth="1"/>
    <col min="724" max="724" width="13.1796875" bestFit="1" customWidth="1"/>
    <col min="725" max="725" width="8.36328125" bestFit="1" customWidth="1"/>
    <col min="726" max="726" width="7.54296875" bestFit="1" customWidth="1"/>
    <col min="727" max="727" width="20.90625" bestFit="1" customWidth="1"/>
    <col min="728" max="728" width="14.453125" bestFit="1" customWidth="1"/>
    <col min="729" max="729" width="8.81640625" bestFit="1" customWidth="1"/>
    <col min="730" max="730" width="6.90625" bestFit="1" customWidth="1"/>
    <col min="731" max="731" width="15.7265625" bestFit="1" customWidth="1"/>
    <col min="732" max="732" width="10.26953125" bestFit="1" customWidth="1"/>
    <col min="733" max="733" width="7.81640625" bestFit="1" customWidth="1"/>
    <col min="734" max="734" width="12.26953125" bestFit="1" customWidth="1"/>
    <col min="735" max="735" width="15.453125" bestFit="1" customWidth="1"/>
    <col min="736" max="736" width="14.54296875" bestFit="1" customWidth="1"/>
    <col min="737" max="737" width="18.6328125" bestFit="1" customWidth="1"/>
    <col min="738" max="738" width="10.81640625" bestFit="1" customWidth="1"/>
    <col min="739" max="739" width="20.1796875" bestFit="1" customWidth="1"/>
    <col min="740" max="740" width="14.36328125" bestFit="1" customWidth="1"/>
    <col min="741" max="741" width="11.7265625" bestFit="1" customWidth="1"/>
    <col min="742" max="742" width="9" bestFit="1" customWidth="1"/>
    <col min="743" max="743" width="15.453125" bestFit="1" customWidth="1"/>
    <col min="744" max="744" width="12.08984375" bestFit="1" customWidth="1"/>
    <col min="745" max="745" width="18.81640625" bestFit="1" customWidth="1"/>
    <col min="746" max="746" width="16.54296875" bestFit="1" customWidth="1"/>
    <col min="747" max="747" width="14.1796875" bestFit="1" customWidth="1"/>
    <col min="748" max="748" width="16.1796875" bestFit="1" customWidth="1"/>
    <col min="749" max="749" width="6.26953125" bestFit="1" customWidth="1"/>
    <col min="750" max="750" width="12" bestFit="1" customWidth="1"/>
    <col min="751" max="751" width="21.26953125" bestFit="1" customWidth="1"/>
    <col min="752" max="752" width="6.81640625" bestFit="1" customWidth="1"/>
    <col min="753" max="753" width="13" bestFit="1" customWidth="1"/>
    <col min="754" max="754" width="9.453125" bestFit="1" customWidth="1"/>
    <col min="755" max="755" width="19.1796875" bestFit="1" customWidth="1"/>
    <col min="756" max="756" width="7" bestFit="1" customWidth="1"/>
    <col min="757" max="757" width="10" bestFit="1" customWidth="1"/>
    <col min="758" max="758" width="20.1796875" bestFit="1" customWidth="1"/>
    <col min="759" max="759" width="16.1796875" bestFit="1" customWidth="1"/>
    <col min="760" max="760" width="24.1796875" bestFit="1" customWidth="1"/>
    <col min="761" max="761" width="14.90625" bestFit="1" customWidth="1"/>
    <col min="762" max="762" width="12.36328125" bestFit="1" customWidth="1"/>
    <col min="763" max="763" width="4.453125" bestFit="1" customWidth="1"/>
    <col min="764" max="764" width="22.36328125" bestFit="1" customWidth="1"/>
    <col min="765" max="765" width="14.26953125" bestFit="1" customWidth="1"/>
    <col min="766" max="766" width="11.6328125" bestFit="1" customWidth="1"/>
    <col min="767" max="767" width="7.26953125" bestFit="1" customWidth="1"/>
    <col min="768" max="768" width="5.81640625" bestFit="1" customWidth="1"/>
    <col min="769" max="769" width="8.6328125" bestFit="1" customWidth="1"/>
    <col min="770" max="770" width="14.54296875" bestFit="1" customWidth="1"/>
    <col min="771" max="771" width="10.81640625" bestFit="1" customWidth="1"/>
    <col min="772" max="772" width="11.453125" bestFit="1" customWidth="1"/>
    <col min="773" max="773" width="14.36328125" bestFit="1" customWidth="1"/>
    <col min="774" max="774" width="5.81640625" bestFit="1" customWidth="1"/>
    <col min="775" max="775" width="10.453125" bestFit="1" customWidth="1"/>
    <col min="776" max="776" width="6.08984375" bestFit="1" customWidth="1"/>
    <col min="777" max="777" width="17.7265625" bestFit="1" customWidth="1"/>
    <col min="778" max="778" width="21.54296875" bestFit="1" customWidth="1"/>
    <col min="779" max="779" width="27.453125" bestFit="1" customWidth="1"/>
    <col min="780" max="780" width="14.6328125" bestFit="1" customWidth="1"/>
    <col min="781" max="781" width="15.1796875" bestFit="1" customWidth="1"/>
    <col min="782" max="782" width="8.36328125" bestFit="1" customWidth="1"/>
    <col min="783" max="783" width="7.90625" bestFit="1" customWidth="1"/>
    <col min="784" max="784" width="6.90625" bestFit="1" customWidth="1"/>
    <col min="785" max="785" width="5.54296875" bestFit="1" customWidth="1"/>
    <col min="786" max="786" width="18.1796875" bestFit="1" customWidth="1"/>
    <col min="787" max="787" width="14" bestFit="1" customWidth="1"/>
    <col min="788" max="788" width="17.54296875" bestFit="1" customWidth="1"/>
    <col min="789" max="789" width="12.1796875" bestFit="1" customWidth="1"/>
    <col min="790" max="790" width="13.1796875" bestFit="1" customWidth="1"/>
    <col min="791" max="791" width="19.54296875" bestFit="1" customWidth="1"/>
    <col min="792" max="792" width="21.90625" bestFit="1" customWidth="1"/>
    <col min="793" max="793" width="5.453125" bestFit="1" customWidth="1"/>
    <col min="794" max="794" width="16" bestFit="1" customWidth="1"/>
    <col min="795" max="795" width="12.6328125" bestFit="1" customWidth="1"/>
    <col min="796" max="796" width="17" bestFit="1" customWidth="1"/>
    <col min="797" max="797" width="11.81640625" bestFit="1" customWidth="1"/>
    <col min="798" max="798" width="6.81640625" bestFit="1" customWidth="1"/>
    <col min="799" max="799" width="6.7265625" bestFit="1" customWidth="1"/>
    <col min="800" max="800" width="15.81640625" bestFit="1" customWidth="1"/>
    <col min="801" max="801" width="14.08984375" bestFit="1" customWidth="1"/>
    <col min="802" max="802" width="4" bestFit="1" customWidth="1"/>
    <col min="803" max="803" width="11.08984375" bestFit="1" customWidth="1"/>
    <col min="804" max="804" width="13.08984375" bestFit="1" customWidth="1"/>
    <col min="805" max="805" width="6.81640625" bestFit="1" customWidth="1"/>
    <col min="806" max="806" width="15.54296875" bestFit="1" customWidth="1"/>
    <col min="807" max="807" width="13.7265625" bestFit="1" customWidth="1"/>
    <col min="808" max="808" width="9.6328125" bestFit="1" customWidth="1"/>
    <col min="809" max="809" width="13.36328125" bestFit="1" customWidth="1"/>
    <col min="810" max="810" width="11.6328125" bestFit="1" customWidth="1"/>
    <col min="811" max="811" width="22" bestFit="1" customWidth="1"/>
    <col min="812" max="812" width="11.54296875" bestFit="1" customWidth="1"/>
    <col min="813" max="813" width="7" bestFit="1" customWidth="1"/>
    <col min="814" max="814" width="5.90625" bestFit="1" customWidth="1"/>
    <col min="815" max="815" width="14.26953125" bestFit="1" customWidth="1"/>
    <col min="816" max="816" width="10.81640625" bestFit="1" customWidth="1"/>
    <col min="817" max="817" width="14.453125" bestFit="1" customWidth="1"/>
    <col min="818" max="818" width="12.90625" bestFit="1" customWidth="1"/>
    <col min="819" max="819" width="11.90625" bestFit="1" customWidth="1"/>
    <col min="820" max="820" width="15.26953125" bestFit="1" customWidth="1"/>
    <col min="821" max="821" width="7.81640625" bestFit="1" customWidth="1"/>
    <col min="822" max="822" width="18.90625" bestFit="1" customWidth="1"/>
    <col min="823" max="823" width="17" bestFit="1" customWidth="1"/>
    <col min="824" max="824" width="14.26953125" bestFit="1" customWidth="1"/>
    <col min="825" max="825" width="6.81640625" bestFit="1" customWidth="1"/>
    <col min="826" max="826" width="14.26953125" bestFit="1" customWidth="1"/>
    <col min="827" max="827" width="6.453125" bestFit="1" customWidth="1"/>
    <col min="828" max="828" width="10.7265625" bestFit="1" customWidth="1"/>
    <col min="829" max="829" width="13.26953125" bestFit="1" customWidth="1"/>
    <col min="830" max="830" width="18.81640625" bestFit="1" customWidth="1"/>
    <col min="831" max="831" width="15.453125" bestFit="1" customWidth="1"/>
    <col min="832" max="832" width="12.08984375" bestFit="1" customWidth="1"/>
    <col min="833" max="833" width="12.1796875" bestFit="1" customWidth="1"/>
    <col min="834" max="834" width="27.54296875" bestFit="1" customWidth="1"/>
    <col min="835" max="835" width="16.81640625" bestFit="1" customWidth="1"/>
    <col min="836" max="836" width="26.08984375" bestFit="1" customWidth="1"/>
    <col min="837" max="837" width="16.54296875" bestFit="1" customWidth="1"/>
    <col min="838" max="838" width="12.7265625" bestFit="1" customWidth="1"/>
    <col min="839" max="839" width="14" bestFit="1" customWidth="1"/>
    <col min="840" max="840" width="14.81640625" bestFit="1" customWidth="1"/>
    <col min="841" max="841" width="7.6328125" bestFit="1" customWidth="1"/>
    <col min="842" max="842" width="6.26953125" bestFit="1" customWidth="1"/>
    <col min="843" max="843" width="10.6328125" bestFit="1" customWidth="1"/>
    <col min="844" max="844" width="12.453125" bestFit="1" customWidth="1"/>
    <col min="845" max="845" width="13.90625" bestFit="1" customWidth="1"/>
    <col min="846" max="846" width="9.08984375" bestFit="1" customWidth="1"/>
    <col min="847" max="847" width="9.26953125" bestFit="1" customWidth="1"/>
    <col min="848" max="848" width="8" bestFit="1" customWidth="1"/>
    <col min="849" max="849" width="17.1796875" bestFit="1" customWidth="1"/>
    <col min="850" max="850" width="25.81640625" bestFit="1" customWidth="1"/>
    <col min="851" max="851" width="7.1796875" bestFit="1" customWidth="1"/>
    <col min="852" max="852" width="12.453125" bestFit="1" customWidth="1"/>
    <col min="853" max="853" width="17.90625" bestFit="1" customWidth="1"/>
    <col min="854" max="854" width="13" bestFit="1" customWidth="1"/>
    <col min="855" max="855" width="7.81640625" bestFit="1" customWidth="1"/>
    <col min="856" max="856" width="8.453125" bestFit="1" customWidth="1"/>
    <col min="857" max="857" width="17.36328125" bestFit="1" customWidth="1"/>
    <col min="858" max="858" width="18" bestFit="1" customWidth="1"/>
    <col min="859" max="859" width="15.54296875" bestFit="1" customWidth="1"/>
    <col min="860" max="860" width="16.36328125" bestFit="1" customWidth="1"/>
    <col min="861" max="861" width="22.08984375" bestFit="1" customWidth="1"/>
    <col min="862" max="862" width="19.453125" bestFit="1" customWidth="1"/>
    <col min="863" max="863" width="24.453125" bestFit="1" customWidth="1"/>
    <col min="864" max="864" width="7.6328125" bestFit="1" customWidth="1"/>
    <col min="865" max="865" width="17" bestFit="1" customWidth="1"/>
    <col min="866" max="866" width="7.1796875" bestFit="1" customWidth="1"/>
    <col min="867" max="867" width="12.08984375" bestFit="1" customWidth="1"/>
    <col min="868" max="868" width="13.7265625" bestFit="1" customWidth="1"/>
    <col min="869" max="869" width="10.453125" bestFit="1" customWidth="1"/>
    <col min="870" max="870" width="7.453125" bestFit="1" customWidth="1"/>
    <col min="871" max="871" width="17.26953125" bestFit="1" customWidth="1"/>
    <col min="872" max="872" width="9.90625" bestFit="1" customWidth="1"/>
    <col min="873" max="873" width="9.54296875" bestFit="1" customWidth="1"/>
    <col min="874" max="874" width="21.36328125" bestFit="1" customWidth="1"/>
    <col min="875" max="875" width="13.7265625" bestFit="1" customWidth="1"/>
    <col min="876" max="876" width="17.54296875" bestFit="1" customWidth="1"/>
    <col min="877" max="877" width="17.1796875" bestFit="1" customWidth="1"/>
    <col min="878" max="878" width="16.81640625" bestFit="1" customWidth="1"/>
    <col min="879" max="879" width="11.453125" bestFit="1" customWidth="1"/>
    <col min="880" max="880" width="14.6328125" bestFit="1" customWidth="1"/>
    <col min="881" max="881" width="24.08984375" bestFit="1" customWidth="1"/>
    <col min="882" max="882" width="10.08984375" bestFit="1" customWidth="1"/>
    <col min="883" max="883" width="12.1796875" bestFit="1" customWidth="1"/>
    <col min="884" max="884" width="12.08984375" bestFit="1" customWidth="1"/>
    <col min="885" max="885" width="8" bestFit="1" customWidth="1"/>
    <col min="886" max="886" width="11.90625" bestFit="1" customWidth="1"/>
    <col min="887" max="887" width="18.7265625" bestFit="1" customWidth="1"/>
    <col min="888" max="888" width="6.6328125" bestFit="1" customWidth="1"/>
    <col min="889" max="889" width="16" bestFit="1" customWidth="1"/>
    <col min="890" max="890" width="13.453125" bestFit="1" customWidth="1"/>
    <col min="891" max="891" width="10.90625" bestFit="1" customWidth="1"/>
    <col min="892" max="893" width="9.36328125" bestFit="1" customWidth="1"/>
    <col min="894" max="894" width="7.1796875" bestFit="1" customWidth="1"/>
    <col min="895" max="895" width="14.453125" bestFit="1" customWidth="1"/>
    <col min="896" max="896" width="9.1796875" bestFit="1" customWidth="1"/>
    <col min="897" max="897" width="11.26953125" bestFit="1" customWidth="1"/>
    <col min="898" max="898" width="7.26953125" bestFit="1" customWidth="1"/>
    <col min="899" max="899" width="10.7265625" bestFit="1" customWidth="1"/>
    <col min="900" max="900" width="15.54296875" bestFit="1" customWidth="1"/>
    <col min="901" max="901" width="10.08984375" bestFit="1" customWidth="1"/>
    <col min="902" max="902" width="6" bestFit="1" customWidth="1"/>
    <col min="903" max="903" width="21.6328125" bestFit="1" customWidth="1"/>
    <col min="904" max="904" width="14.81640625" bestFit="1" customWidth="1"/>
    <col min="905" max="905" width="17.6328125" bestFit="1" customWidth="1"/>
    <col min="906" max="906" width="10.08984375" bestFit="1" customWidth="1"/>
    <col min="907" max="907" width="5" bestFit="1" customWidth="1"/>
    <col min="908" max="908" width="17" bestFit="1" customWidth="1"/>
    <col min="909" max="909" width="5.90625" bestFit="1" customWidth="1"/>
    <col min="911" max="911" width="13.90625" bestFit="1" customWidth="1"/>
    <col min="912" max="912" width="10" bestFit="1" customWidth="1"/>
    <col min="913" max="913" width="8.1796875" bestFit="1" customWidth="1"/>
    <col min="914" max="914" width="8.26953125" bestFit="1" customWidth="1"/>
    <col min="915" max="915" width="15.453125" bestFit="1" customWidth="1"/>
    <col min="916" max="916" width="10.81640625" bestFit="1" customWidth="1"/>
    <col min="917" max="917" width="5.36328125" bestFit="1" customWidth="1"/>
    <col min="918" max="918" width="7.54296875" bestFit="1" customWidth="1"/>
    <col min="919" max="919" width="9.6328125" bestFit="1" customWidth="1"/>
    <col min="920" max="920" width="10.36328125" bestFit="1" customWidth="1"/>
    <col min="921" max="921" width="20.7265625" bestFit="1" customWidth="1"/>
    <col min="922" max="922" width="10.08984375" bestFit="1" customWidth="1"/>
    <col min="923" max="923" width="17.08984375" bestFit="1" customWidth="1"/>
    <col min="924" max="924" width="7.54296875" bestFit="1" customWidth="1"/>
    <col min="925" max="925" width="17.81640625" bestFit="1" customWidth="1"/>
    <col min="926" max="926" width="14.26953125" bestFit="1" customWidth="1"/>
    <col min="927" max="927" width="8.1796875" bestFit="1" customWidth="1"/>
    <col min="928" max="928" width="17.6328125" bestFit="1" customWidth="1"/>
    <col min="929" max="929" width="10.36328125" bestFit="1" customWidth="1"/>
    <col min="930" max="930" width="9.81640625" bestFit="1" customWidth="1"/>
    <col min="931" max="931" width="14.26953125" bestFit="1" customWidth="1"/>
    <col min="932" max="932" width="9.7265625" bestFit="1" customWidth="1"/>
    <col min="933" max="933" width="9.6328125" bestFit="1" customWidth="1"/>
    <col min="934" max="934" width="26.81640625" bestFit="1" customWidth="1"/>
    <col min="935" max="935" width="6.7265625" bestFit="1" customWidth="1"/>
    <col min="936" max="936" width="10" bestFit="1" customWidth="1"/>
    <col min="937" max="937" width="10.08984375" bestFit="1" customWidth="1"/>
    <col min="938" max="938" width="18.7265625" bestFit="1" customWidth="1"/>
    <col min="939" max="939" width="7.7265625" bestFit="1" customWidth="1"/>
    <col min="940" max="940" width="15.36328125" bestFit="1" customWidth="1"/>
    <col min="941" max="941" width="20.1796875" bestFit="1" customWidth="1"/>
    <col min="942" max="942" width="7" bestFit="1" customWidth="1"/>
    <col min="943" max="943" width="18.1796875" bestFit="1" customWidth="1"/>
    <col min="944" max="944" width="14.81640625" bestFit="1" customWidth="1"/>
    <col min="945" max="946" width="17.453125" bestFit="1" customWidth="1"/>
    <col min="947" max="947" width="8.1796875" bestFit="1" customWidth="1"/>
    <col min="948" max="948" width="13.1796875" bestFit="1" customWidth="1"/>
    <col min="950" max="950" width="11.7265625" bestFit="1" customWidth="1"/>
    <col min="951" max="951" width="24" bestFit="1" customWidth="1"/>
    <col min="952" max="952" width="7.08984375" bestFit="1" customWidth="1"/>
    <col min="953" max="953" width="6.81640625" bestFit="1" customWidth="1"/>
    <col min="954" max="954" width="9.36328125" bestFit="1" customWidth="1"/>
    <col min="955" max="955" width="13.81640625" bestFit="1" customWidth="1"/>
    <col min="956" max="956" width="18.453125" bestFit="1" customWidth="1"/>
    <col min="957" max="957" width="15.81640625" bestFit="1" customWidth="1"/>
    <col min="958" max="958" width="10.81640625" bestFit="1" customWidth="1"/>
    <col min="959" max="959" width="17.26953125" bestFit="1" customWidth="1"/>
    <col min="960" max="960" width="7" bestFit="1" customWidth="1"/>
    <col min="961" max="961" width="22.36328125" bestFit="1" customWidth="1"/>
    <col min="962" max="962" width="19.36328125" bestFit="1" customWidth="1"/>
    <col min="963" max="963" width="13.26953125" bestFit="1" customWidth="1"/>
    <col min="964" max="964" width="13.81640625" bestFit="1" customWidth="1"/>
    <col min="965" max="965" width="7.453125" bestFit="1" customWidth="1"/>
    <col min="966" max="966" width="24" bestFit="1" customWidth="1"/>
    <col min="967" max="967" width="7.36328125" bestFit="1" customWidth="1"/>
    <col min="968" max="968" width="13.1796875" bestFit="1" customWidth="1"/>
    <col min="969" max="969" width="8.36328125" bestFit="1" customWidth="1"/>
    <col min="970" max="970" width="7.54296875" bestFit="1" customWidth="1"/>
    <col min="971" max="971" width="20.90625" bestFit="1" customWidth="1"/>
    <col min="972" max="972" width="14.453125" bestFit="1" customWidth="1"/>
    <col min="973" max="973" width="8.81640625" bestFit="1" customWidth="1"/>
    <col min="974" max="974" width="6.90625" bestFit="1" customWidth="1"/>
    <col min="975" max="975" width="15.7265625" bestFit="1" customWidth="1"/>
    <col min="976" max="976" width="10.26953125" bestFit="1" customWidth="1"/>
    <col min="977" max="977" width="7.81640625" bestFit="1" customWidth="1"/>
    <col min="978" max="978" width="11" bestFit="1" customWidth="1"/>
    <col min="979" max="979" width="15.453125" bestFit="1" customWidth="1"/>
    <col min="980" max="980" width="14.54296875" bestFit="1" customWidth="1"/>
    <col min="981" max="981" width="18.6328125" bestFit="1" customWidth="1"/>
    <col min="982" max="982" width="10.81640625" bestFit="1" customWidth="1"/>
    <col min="983" max="983" width="20.1796875" bestFit="1" customWidth="1"/>
    <col min="984" max="984" width="14.36328125" bestFit="1" customWidth="1"/>
    <col min="985" max="985" width="11.7265625" bestFit="1" customWidth="1"/>
    <col min="986" max="986" width="9" bestFit="1" customWidth="1"/>
    <col min="987" max="987" width="15.453125" bestFit="1" customWidth="1"/>
    <col min="988" max="988" width="12.08984375" bestFit="1" customWidth="1"/>
    <col min="989" max="989" width="18.81640625" bestFit="1" customWidth="1"/>
    <col min="990" max="990" width="16.54296875" bestFit="1" customWidth="1"/>
    <col min="991" max="991" width="14.1796875" bestFit="1" customWidth="1"/>
    <col min="992" max="992" width="16.1796875" bestFit="1" customWidth="1"/>
    <col min="993" max="993" width="6.26953125" bestFit="1" customWidth="1"/>
    <col min="994" max="994" width="12" bestFit="1" customWidth="1"/>
    <col min="995" max="995" width="21.26953125" bestFit="1" customWidth="1"/>
    <col min="996" max="996" width="6.1796875" bestFit="1" customWidth="1"/>
    <col min="997" max="997" width="13" bestFit="1" customWidth="1"/>
    <col min="998" max="998" width="9.453125" bestFit="1" customWidth="1"/>
    <col min="999" max="999" width="19.1796875" bestFit="1" customWidth="1"/>
    <col min="1000" max="1000" width="7" bestFit="1" customWidth="1"/>
    <col min="1001" max="1001" width="10" bestFit="1" customWidth="1"/>
    <col min="1002" max="1002" width="20.1796875" bestFit="1" customWidth="1"/>
    <col min="1003" max="1003" width="16.1796875" bestFit="1" customWidth="1"/>
    <col min="1004" max="1004" width="24.1796875" bestFit="1" customWidth="1"/>
    <col min="1005" max="1005" width="14.90625" bestFit="1" customWidth="1"/>
    <col min="1006" max="1006" width="12.36328125" bestFit="1" customWidth="1"/>
    <col min="1007" max="1007" width="4.453125" bestFit="1" customWidth="1"/>
    <col min="1008" max="1008" width="22.36328125" bestFit="1" customWidth="1"/>
    <col min="1009" max="1009" width="14.26953125" bestFit="1" customWidth="1"/>
    <col min="1010" max="1010" width="11.6328125" bestFit="1" customWidth="1"/>
    <col min="1011" max="1011" width="7.26953125" bestFit="1" customWidth="1"/>
    <col min="1012" max="1012" width="5.81640625" bestFit="1" customWidth="1"/>
    <col min="1013" max="1013" width="8.6328125" bestFit="1" customWidth="1"/>
    <col min="1014" max="1014" width="14.54296875" bestFit="1" customWidth="1"/>
    <col min="1015" max="1015" width="10.81640625" bestFit="1" customWidth="1"/>
    <col min="1016" max="1016" width="11.453125" bestFit="1" customWidth="1"/>
    <col min="1017" max="1017" width="14.36328125" bestFit="1" customWidth="1"/>
    <col min="1018" max="1018" width="5.81640625" bestFit="1" customWidth="1"/>
    <col min="1019" max="1019" width="10.453125" bestFit="1" customWidth="1"/>
    <col min="1020" max="1020" width="6.08984375" bestFit="1" customWidth="1"/>
    <col min="1021" max="1021" width="17.7265625" bestFit="1" customWidth="1"/>
    <col min="1022" max="1022" width="21.54296875" bestFit="1" customWidth="1"/>
    <col min="1023" max="1023" width="27.453125" bestFit="1" customWidth="1"/>
    <col min="1024" max="1024" width="14.6328125" bestFit="1" customWidth="1"/>
    <col min="1025" max="1025" width="15.1796875" bestFit="1" customWidth="1"/>
    <col min="1026" max="1026" width="8.36328125" bestFit="1" customWidth="1"/>
    <col min="1027" max="1027" width="7.90625" bestFit="1" customWidth="1"/>
    <col min="1028" max="1028" width="6.90625" bestFit="1" customWidth="1"/>
    <col min="1029" max="1029" width="5.54296875" bestFit="1" customWidth="1"/>
    <col min="1030" max="1030" width="18.1796875" bestFit="1" customWidth="1"/>
    <col min="1031" max="1031" width="14" bestFit="1" customWidth="1"/>
    <col min="1032" max="1032" width="17.54296875" bestFit="1" customWidth="1"/>
    <col min="1033" max="1033" width="12.1796875" bestFit="1" customWidth="1"/>
    <col min="1034" max="1034" width="13.1796875" bestFit="1" customWidth="1"/>
    <col min="1035" max="1035" width="19.54296875" bestFit="1" customWidth="1"/>
    <col min="1036" max="1036" width="21.90625" bestFit="1" customWidth="1"/>
    <col min="1037" max="1037" width="5.453125" bestFit="1" customWidth="1"/>
    <col min="1038" max="1038" width="16" bestFit="1" customWidth="1"/>
    <col min="1039" max="1039" width="12.6328125" bestFit="1" customWidth="1"/>
    <col min="1040" max="1040" width="17" bestFit="1" customWidth="1"/>
    <col min="1041" max="1041" width="11.81640625" bestFit="1" customWidth="1"/>
    <col min="1042" max="1042" width="3.6328125" bestFit="1" customWidth="1"/>
    <col min="1043" max="1043" width="6.7265625" bestFit="1" customWidth="1"/>
    <col min="1044" max="1044" width="15.81640625" bestFit="1" customWidth="1"/>
    <col min="1045" max="1045" width="14.08984375" bestFit="1" customWidth="1"/>
    <col min="1046" max="1046" width="4" bestFit="1" customWidth="1"/>
    <col min="1047" max="1047" width="11.08984375" bestFit="1" customWidth="1"/>
    <col min="1048" max="1048" width="13.08984375" bestFit="1" customWidth="1"/>
    <col min="1049" max="1049" width="5.08984375" bestFit="1" customWidth="1"/>
    <col min="1050" max="1050" width="15.54296875" bestFit="1" customWidth="1"/>
    <col min="1051" max="1051" width="13.7265625" bestFit="1" customWidth="1"/>
    <col min="1052" max="1052" width="9.6328125" bestFit="1" customWidth="1"/>
    <col min="1053" max="1053" width="13.36328125" bestFit="1" customWidth="1"/>
    <col min="1054" max="1054" width="11.6328125" bestFit="1" customWidth="1"/>
    <col min="1055" max="1055" width="22" bestFit="1" customWidth="1"/>
    <col min="1056" max="1056" width="11.54296875" bestFit="1" customWidth="1"/>
    <col min="1057" max="1057" width="7" bestFit="1" customWidth="1"/>
    <col min="1058" max="1058" width="5.90625" bestFit="1" customWidth="1"/>
    <col min="1059" max="1059" width="14.26953125" bestFit="1" customWidth="1"/>
    <col min="1060" max="1060" width="10.81640625" bestFit="1" customWidth="1"/>
    <col min="1061" max="1061" width="14.453125" bestFit="1" customWidth="1"/>
    <col min="1062" max="1062" width="12.90625" bestFit="1" customWidth="1"/>
    <col min="1063" max="1063" width="11.90625" bestFit="1" customWidth="1"/>
    <col min="1064" max="1064" width="15.26953125" bestFit="1" customWidth="1"/>
    <col min="1065" max="1065" width="7.81640625" bestFit="1" customWidth="1"/>
    <col min="1066" max="1066" width="18.90625" bestFit="1" customWidth="1"/>
    <col min="1067" max="1067" width="17" bestFit="1" customWidth="1"/>
    <col min="1068" max="1068" width="14.26953125" bestFit="1" customWidth="1"/>
    <col min="1069" max="1069" width="6.81640625" bestFit="1" customWidth="1"/>
    <col min="1070" max="1070" width="14.26953125" bestFit="1" customWidth="1"/>
    <col min="1071" max="1071" width="6.453125" bestFit="1" customWidth="1"/>
    <col min="1072" max="1072" width="10.7265625" bestFit="1" customWidth="1"/>
    <col min="1073" max="1073" width="13.26953125" bestFit="1" customWidth="1"/>
    <col min="1074" max="1074" width="18.81640625" bestFit="1" customWidth="1"/>
    <col min="1075" max="1075" width="15.453125" bestFit="1" customWidth="1"/>
    <col min="1076" max="1076" width="12.08984375" bestFit="1" customWidth="1"/>
    <col min="1077" max="1077" width="12.1796875" bestFit="1" customWidth="1"/>
    <col min="1078" max="1078" width="27.54296875" bestFit="1" customWidth="1"/>
    <col min="1079" max="1079" width="16.81640625" bestFit="1" customWidth="1"/>
    <col min="1080" max="1080" width="26.08984375" bestFit="1" customWidth="1"/>
    <col min="1081" max="1081" width="16.54296875" bestFit="1" customWidth="1"/>
    <col min="1082" max="1082" width="12.7265625" bestFit="1" customWidth="1"/>
    <col min="1083" max="1083" width="14" bestFit="1" customWidth="1"/>
    <col min="1084" max="1084" width="14.81640625" bestFit="1" customWidth="1"/>
    <col min="1085" max="1085" width="7.6328125" bestFit="1" customWidth="1"/>
    <col min="1086" max="1086" width="6.26953125" bestFit="1" customWidth="1"/>
    <col min="1087" max="1087" width="10.6328125" bestFit="1" customWidth="1"/>
    <col min="1088" max="1088" width="12.453125" bestFit="1" customWidth="1"/>
    <col min="1089" max="1089" width="13.90625" bestFit="1" customWidth="1"/>
    <col min="1090" max="1090" width="9.08984375" bestFit="1" customWidth="1"/>
    <col min="1091" max="1091" width="9.26953125" bestFit="1" customWidth="1"/>
    <col min="1092" max="1092" width="8" bestFit="1" customWidth="1"/>
    <col min="1093" max="1093" width="17.1796875" bestFit="1" customWidth="1"/>
    <col min="1094" max="1094" width="25.81640625" bestFit="1" customWidth="1"/>
    <col min="1095" max="1095" width="7.1796875" bestFit="1" customWidth="1"/>
    <col min="1096" max="1096" width="12.453125" bestFit="1" customWidth="1"/>
    <col min="1097" max="1097" width="17.90625" bestFit="1" customWidth="1"/>
    <col min="1098" max="1098" width="13" bestFit="1" customWidth="1"/>
    <col min="1099" max="1099" width="7.81640625" bestFit="1" customWidth="1"/>
    <col min="1100" max="1100" width="8.453125" bestFit="1" customWidth="1"/>
    <col min="1101" max="1101" width="17.36328125" bestFit="1" customWidth="1"/>
    <col min="1102" max="1102" width="18" bestFit="1" customWidth="1"/>
    <col min="1103" max="1103" width="15.54296875" bestFit="1" customWidth="1"/>
    <col min="1104" max="1104" width="16.36328125" bestFit="1" customWidth="1"/>
    <col min="1105" max="1105" width="22.08984375" bestFit="1" customWidth="1"/>
    <col min="1106" max="1106" width="19.453125" bestFit="1" customWidth="1"/>
    <col min="1107" max="1107" width="24.453125" bestFit="1" customWidth="1"/>
    <col min="1108" max="1108" width="7.6328125" bestFit="1" customWidth="1"/>
    <col min="1109" max="1109" width="17" bestFit="1" customWidth="1"/>
    <col min="1110" max="1110" width="7.1796875" bestFit="1" customWidth="1"/>
    <col min="1111" max="1111" width="12.08984375" bestFit="1" customWidth="1"/>
    <col min="1112" max="1112" width="13.7265625" bestFit="1" customWidth="1"/>
    <col min="1113" max="1113" width="10.453125" bestFit="1" customWidth="1"/>
    <col min="1114" max="1114" width="7.453125" bestFit="1" customWidth="1"/>
    <col min="1115" max="1115" width="17.26953125" bestFit="1" customWidth="1"/>
    <col min="1116" max="1116" width="9.90625" bestFit="1" customWidth="1"/>
    <col min="1117" max="1117" width="9.54296875" bestFit="1" customWidth="1"/>
    <col min="1118" max="1118" width="21.36328125" bestFit="1" customWidth="1"/>
    <col min="1119" max="1119" width="13.7265625" bestFit="1" customWidth="1"/>
    <col min="1120" max="1120" width="17.54296875" bestFit="1" customWidth="1"/>
    <col min="1121" max="1121" width="17.1796875" bestFit="1" customWidth="1"/>
    <col min="1122" max="1122" width="16.81640625" bestFit="1" customWidth="1"/>
    <col min="1123" max="1123" width="11.453125" bestFit="1" customWidth="1"/>
    <col min="1124" max="1124" width="14.6328125" bestFit="1" customWidth="1"/>
    <col min="1125" max="1125" width="24.08984375" bestFit="1" customWidth="1"/>
    <col min="1126" max="1126" width="10.08984375" bestFit="1" customWidth="1"/>
    <col min="1127" max="1127" width="12.1796875" bestFit="1" customWidth="1"/>
    <col min="1128" max="1128" width="12.08984375" bestFit="1" customWidth="1"/>
    <col min="1129" max="1129" width="8" bestFit="1" customWidth="1"/>
    <col min="1130" max="1130" width="11.90625" bestFit="1" customWidth="1"/>
    <col min="1131" max="1131" width="18.7265625" bestFit="1" customWidth="1"/>
    <col min="1132" max="1132" width="6.6328125" bestFit="1" customWidth="1"/>
    <col min="1133" max="1133" width="16" bestFit="1" customWidth="1"/>
    <col min="1134" max="1134" width="13.453125" bestFit="1" customWidth="1"/>
    <col min="1135" max="1135" width="10.90625" bestFit="1" customWidth="1"/>
    <col min="1136" max="1137" width="9.36328125" bestFit="1" customWidth="1"/>
    <col min="1138" max="1138" width="7.1796875" bestFit="1" customWidth="1"/>
    <col min="1139" max="1139" width="14.453125" bestFit="1" customWidth="1"/>
    <col min="1140" max="1140" width="9.1796875" bestFit="1" customWidth="1"/>
    <col min="1141" max="1141" width="11.26953125" bestFit="1" customWidth="1"/>
    <col min="1142" max="1142" width="7.26953125" bestFit="1" customWidth="1"/>
    <col min="1143" max="1143" width="10.7265625" bestFit="1" customWidth="1"/>
    <col min="1144" max="1144" width="15.54296875" bestFit="1" customWidth="1"/>
    <col min="1145" max="1145" width="10.08984375" bestFit="1" customWidth="1"/>
    <col min="1146" max="1146" width="6" bestFit="1" customWidth="1"/>
    <col min="1147" max="1147" width="21.6328125" bestFit="1" customWidth="1"/>
    <col min="1148" max="1148" width="14.81640625" bestFit="1" customWidth="1"/>
    <col min="1149" max="1149" width="17.6328125" bestFit="1" customWidth="1"/>
    <col min="1150" max="1150" width="10.08984375" bestFit="1" customWidth="1"/>
    <col min="1151" max="1151" width="5" bestFit="1" customWidth="1"/>
    <col min="1152" max="1152" width="17" bestFit="1" customWidth="1"/>
    <col min="1153" max="1153" width="5.90625" bestFit="1" customWidth="1"/>
    <col min="1155" max="1155" width="13.90625" bestFit="1" customWidth="1"/>
    <col min="1156" max="1156" width="10" bestFit="1" customWidth="1"/>
    <col min="1157" max="1157" width="8.1796875" bestFit="1" customWidth="1"/>
    <col min="1158" max="1158" width="8.26953125" bestFit="1" customWidth="1"/>
    <col min="1159" max="1159" width="15.453125" bestFit="1" customWidth="1"/>
    <col min="1160" max="1160" width="10.81640625" bestFit="1" customWidth="1"/>
    <col min="1161" max="1161" width="5.36328125" bestFit="1" customWidth="1"/>
    <col min="1162" max="1162" width="7.54296875" bestFit="1" customWidth="1"/>
    <col min="1163" max="1163" width="9.6328125" bestFit="1" customWidth="1"/>
    <col min="1164" max="1164" width="10.36328125" bestFit="1" customWidth="1"/>
    <col min="1165" max="1165" width="20.7265625" bestFit="1" customWidth="1"/>
    <col min="1166" max="1166" width="10.08984375" bestFit="1" customWidth="1"/>
    <col min="1167" max="1167" width="17.08984375" bestFit="1" customWidth="1"/>
    <col min="1168" max="1168" width="7.54296875" bestFit="1" customWidth="1"/>
    <col min="1169" max="1169" width="17.81640625" bestFit="1" customWidth="1"/>
    <col min="1170" max="1170" width="14.26953125" bestFit="1" customWidth="1"/>
    <col min="1171" max="1171" width="8.1796875" bestFit="1" customWidth="1"/>
    <col min="1172" max="1172" width="17.6328125" bestFit="1" customWidth="1"/>
    <col min="1173" max="1173" width="10.36328125" bestFit="1" customWidth="1"/>
    <col min="1174" max="1174" width="9.81640625" bestFit="1" customWidth="1"/>
    <col min="1175" max="1175" width="14.26953125" bestFit="1" customWidth="1"/>
    <col min="1176" max="1176" width="9.7265625" bestFit="1" customWidth="1"/>
    <col min="1177" max="1177" width="9.6328125" bestFit="1" customWidth="1"/>
    <col min="1178" max="1178" width="26.81640625" bestFit="1" customWidth="1"/>
    <col min="1179" max="1179" width="6.7265625" bestFit="1" customWidth="1"/>
    <col min="1180" max="1180" width="10" bestFit="1" customWidth="1"/>
    <col min="1181" max="1181" width="10.08984375" bestFit="1" customWidth="1"/>
    <col min="1182" max="1182" width="18.7265625" bestFit="1" customWidth="1"/>
    <col min="1183" max="1183" width="7.7265625" bestFit="1" customWidth="1"/>
    <col min="1184" max="1184" width="15.36328125" bestFit="1" customWidth="1"/>
    <col min="1185" max="1185" width="20.1796875" bestFit="1" customWidth="1"/>
    <col min="1186" max="1186" width="7" bestFit="1" customWidth="1"/>
    <col min="1187" max="1187" width="18.1796875" bestFit="1" customWidth="1"/>
    <col min="1188" max="1188" width="14.81640625" bestFit="1" customWidth="1"/>
    <col min="1189" max="1190" width="17.453125" bestFit="1" customWidth="1"/>
    <col min="1191" max="1191" width="8.1796875" bestFit="1" customWidth="1"/>
    <col min="1192" max="1192" width="13.1796875" bestFit="1" customWidth="1"/>
    <col min="1194" max="1194" width="11.7265625" bestFit="1" customWidth="1"/>
    <col min="1195" max="1195" width="24" bestFit="1" customWidth="1"/>
    <col min="1196" max="1196" width="7.08984375" bestFit="1" customWidth="1"/>
    <col min="1197" max="1197" width="5.7265625" bestFit="1" customWidth="1"/>
    <col min="1198" max="1198" width="9.36328125" bestFit="1" customWidth="1"/>
    <col min="1199" max="1199" width="13.81640625" bestFit="1" customWidth="1"/>
    <col min="1200" max="1200" width="18.453125" bestFit="1" customWidth="1"/>
    <col min="1201" max="1201" width="15.81640625" bestFit="1" customWidth="1"/>
    <col min="1202" max="1202" width="10.81640625" bestFit="1" customWidth="1"/>
    <col min="1203" max="1203" width="17.26953125" bestFit="1" customWidth="1"/>
    <col min="1204" max="1204" width="7" bestFit="1" customWidth="1"/>
    <col min="1205" max="1205" width="22.36328125" bestFit="1" customWidth="1"/>
    <col min="1206" max="1206" width="19.36328125" bestFit="1" customWidth="1"/>
    <col min="1207" max="1207" width="13.26953125" bestFit="1" customWidth="1"/>
    <col min="1208" max="1208" width="13.81640625" bestFit="1" customWidth="1"/>
    <col min="1209" max="1209" width="7.453125" bestFit="1" customWidth="1"/>
    <col min="1210" max="1210" width="24" bestFit="1" customWidth="1"/>
    <col min="1211" max="1211" width="7.36328125" bestFit="1" customWidth="1"/>
    <col min="1212" max="1212" width="13.1796875" bestFit="1" customWidth="1"/>
    <col min="1213" max="1213" width="8.36328125" bestFit="1" customWidth="1"/>
    <col min="1214" max="1214" width="7.54296875" bestFit="1" customWidth="1"/>
    <col min="1215" max="1215" width="20.90625" bestFit="1" customWidth="1"/>
    <col min="1216" max="1216" width="14.453125" bestFit="1" customWidth="1"/>
    <col min="1217" max="1217" width="8.81640625" bestFit="1" customWidth="1"/>
    <col min="1218" max="1218" width="6.90625" bestFit="1" customWidth="1"/>
    <col min="1219" max="1219" width="15.7265625" bestFit="1" customWidth="1"/>
    <col min="1220" max="1220" width="10.26953125" bestFit="1" customWidth="1"/>
    <col min="1221" max="1221" width="7.81640625" bestFit="1" customWidth="1"/>
    <col min="1222" max="1222" width="10.90625" bestFit="1" customWidth="1"/>
    <col min="1223" max="1223" width="15.453125" bestFit="1" customWidth="1"/>
    <col min="1224" max="1224" width="14.54296875" bestFit="1" customWidth="1"/>
    <col min="1225" max="1225" width="18.6328125" bestFit="1" customWidth="1"/>
    <col min="1226" max="1226" width="10.81640625" bestFit="1" customWidth="1"/>
    <col min="1227" max="1227" width="20.1796875" bestFit="1" customWidth="1"/>
    <col min="1228" max="1228" width="14.36328125" bestFit="1" customWidth="1"/>
    <col min="1229" max="1229" width="11.7265625" bestFit="1" customWidth="1"/>
    <col min="1230" max="1230" width="9" bestFit="1" customWidth="1"/>
    <col min="1231" max="1231" width="15.453125" bestFit="1" customWidth="1"/>
    <col min="1232" max="1232" width="12.08984375" bestFit="1" customWidth="1"/>
    <col min="1233" max="1233" width="18.81640625" bestFit="1" customWidth="1"/>
    <col min="1234" max="1234" width="16.54296875" bestFit="1" customWidth="1"/>
    <col min="1235" max="1235" width="14.1796875" bestFit="1" customWidth="1"/>
    <col min="1236" max="1236" width="16.1796875" bestFit="1" customWidth="1"/>
    <col min="1237" max="1237" width="6.26953125" bestFit="1" customWidth="1"/>
    <col min="1238" max="1238" width="12" bestFit="1" customWidth="1"/>
    <col min="1239" max="1239" width="21.26953125" bestFit="1" customWidth="1"/>
    <col min="1240" max="1240" width="6.1796875" bestFit="1" customWidth="1"/>
    <col min="1241" max="1241" width="13" bestFit="1" customWidth="1"/>
    <col min="1242" max="1242" width="9.453125" bestFit="1" customWidth="1"/>
    <col min="1243" max="1243" width="19.1796875" bestFit="1" customWidth="1"/>
    <col min="1244" max="1244" width="7" bestFit="1" customWidth="1"/>
    <col min="1245" max="1245" width="10" bestFit="1" customWidth="1"/>
    <col min="1246" max="1246" width="20.1796875" bestFit="1" customWidth="1"/>
    <col min="1247" max="1247" width="16.1796875" bestFit="1" customWidth="1"/>
    <col min="1248" max="1248" width="24.1796875" bestFit="1" customWidth="1"/>
    <col min="1249" max="1249" width="14.90625" bestFit="1" customWidth="1"/>
    <col min="1250" max="1250" width="12.36328125" bestFit="1" customWidth="1"/>
    <col min="1251" max="1251" width="6.81640625" bestFit="1" customWidth="1"/>
    <col min="1252" max="1252" width="22.36328125" bestFit="1" customWidth="1"/>
    <col min="1253" max="1253" width="14.26953125" bestFit="1" customWidth="1"/>
    <col min="1254" max="1254" width="11.6328125" bestFit="1" customWidth="1"/>
    <col min="1255" max="1255" width="7.26953125" bestFit="1" customWidth="1"/>
    <col min="1256" max="1256" width="5.81640625" bestFit="1" customWidth="1"/>
    <col min="1257" max="1257" width="8.6328125" bestFit="1" customWidth="1"/>
    <col min="1258" max="1258" width="14.54296875" bestFit="1" customWidth="1"/>
    <col min="1259" max="1259" width="10.81640625" bestFit="1" customWidth="1"/>
    <col min="1260" max="1260" width="11.453125" bestFit="1" customWidth="1"/>
    <col min="1261" max="1261" width="14.36328125" bestFit="1" customWidth="1"/>
    <col min="1262" max="1262" width="4.90625" bestFit="1" customWidth="1"/>
    <col min="1263" max="1263" width="10.453125" bestFit="1" customWidth="1"/>
    <col min="1264" max="1264" width="6.08984375" bestFit="1" customWidth="1"/>
    <col min="1265" max="1265" width="17.7265625" bestFit="1" customWidth="1"/>
    <col min="1266" max="1266" width="21.54296875" bestFit="1" customWidth="1"/>
    <col min="1267" max="1267" width="27.453125" bestFit="1" customWidth="1"/>
    <col min="1268" max="1268" width="14.6328125" bestFit="1" customWidth="1"/>
    <col min="1269" max="1269" width="15.1796875" bestFit="1" customWidth="1"/>
    <col min="1270" max="1270" width="8.36328125" bestFit="1" customWidth="1"/>
    <col min="1271" max="1271" width="7.90625" bestFit="1" customWidth="1"/>
    <col min="1272" max="1272" width="6.90625" bestFit="1" customWidth="1"/>
    <col min="1273" max="1273" width="5.54296875" bestFit="1" customWidth="1"/>
    <col min="1274" max="1274" width="18.1796875" bestFit="1" customWidth="1"/>
    <col min="1275" max="1275" width="14" bestFit="1" customWidth="1"/>
    <col min="1276" max="1276" width="17.54296875" bestFit="1" customWidth="1"/>
    <col min="1277" max="1277" width="12.1796875" bestFit="1" customWidth="1"/>
    <col min="1278" max="1278" width="13.1796875" bestFit="1" customWidth="1"/>
    <col min="1279" max="1279" width="19.54296875" bestFit="1" customWidth="1"/>
    <col min="1280" max="1280" width="21.90625" bestFit="1" customWidth="1"/>
    <col min="1281" max="1281" width="5.453125" bestFit="1" customWidth="1"/>
    <col min="1282" max="1282" width="16" bestFit="1" customWidth="1"/>
    <col min="1283" max="1283" width="12.6328125" bestFit="1" customWidth="1"/>
    <col min="1284" max="1284" width="17" bestFit="1" customWidth="1"/>
    <col min="1285" max="1285" width="11.81640625" bestFit="1" customWidth="1"/>
    <col min="1286" max="1286" width="3.6328125" bestFit="1" customWidth="1"/>
    <col min="1287" max="1287" width="6.7265625" bestFit="1" customWidth="1"/>
    <col min="1288" max="1288" width="15.81640625" bestFit="1" customWidth="1"/>
    <col min="1289" max="1289" width="14.08984375" bestFit="1" customWidth="1"/>
    <col min="1290" max="1290" width="4" bestFit="1" customWidth="1"/>
    <col min="1291" max="1291" width="11.08984375" bestFit="1" customWidth="1"/>
    <col min="1292" max="1292" width="13.08984375" bestFit="1" customWidth="1"/>
    <col min="1293" max="1293" width="5.08984375" bestFit="1" customWidth="1"/>
    <col min="1294" max="1294" width="15.54296875" bestFit="1" customWidth="1"/>
    <col min="1295" max="1295" width="13.7265625" bestFit="1" customWidth="1"/>
    <col min="1296" max="1296" width="9.6328125" bestFit="1" customWidth="1"/>
    <col min="1297" max="1297" width="13.36328125" bestFit="1" customWidth="1"/>
    <col min="1298" max="1298" width="11.6328125" bestFit="1" customWidth="1"/>
    <col min="1299" max="1299" width="22" bestFit="1" customWidth="1"/>
    <col min="1300" max="1300" width="11.54296875" bestFit="1" customWidth="1"/>
    <col min="1301" max="1301" width="7" bestFit="1" customWidth="1"/>
    <col min="1302" max="1302" width="5.90625" bestFit="1" customWidth="1"/>
    <col min="1303" max="1303" width="14.26953125" bestFit="1" customWidth="1"/>
    <col min="1304" max="1304" width="10.81640625" bestFit="1" customWidth="1"/>
    <col min="1305" max="1305" width="14.453125" bestFit="1" customWidth="1"/>
    <col min="1306" max="1306" width="12.90625" bestFit="1" customWidth="1"/>
    <col min="1307" max="1307" width="11.90625" bestFit="1" customWidth="1"/>
    <col min="1308" max="1308" width="15.26953125" bestFit="1" customWidth="1"/>
    <col min="1309" max="1309" width="7.81640625" bestFit="1" customWidth="1"/>
    <col min="1310" max="1310" width="18.90625" bestFit="1" customWidth="1"/>
    <col min="1311" max="1311" width="17" bestFit="1" customWidth="1"/>
    <col min="1312" max="1312" width="14.26953125" bestFit="1" customWidth="1"/>
    <col min="1313" max="1313" width="6.81640625" bestFit="1" customWidth="1"/>
    <col min="1314" max="1314" width="14.26953125" bestFit="1" customWidth="1"/>
    <col min="1315" max="1315" width="6.453125" bestFit="1" customWidth="1"/>
    <col min="1316" max="1316" width="10.7265625" bestFit="1" customWidth="1"/>
    <col min="1317" max="1317" width="13.26953125" bestFit="1" customWidth="1"/>
    <col min="1318" max="1318" width="18.81640625" bestFit="1" customWidth="1"/>
    <col min="1319" max="1319" width="15.453125" bestFit="1" customWidth="1"/>
    <col min="1320" max="1320" width="12.08984375" bestFit="1" customWidth="1"/>
    <col min="1321" max="1321" width="12.1796875" bestFit="1" customWidth="1"/>
    <col min="1322" max="1322" width="27.54296875" bestFit="1" customWidth="1"/>
    <col min="1323" max="1323" width="16.81640625" bestFit="1" customWidth="1"/>
    <col min="1324" max="1324" width="26.08984375" bestFit="1" customWidth="1"/>
    <col min="1325" max="1325" width="16.54296875" bestFit="1" customWidth="1"/>
    <col min="1326" max="1326" width="12.7265625" bestFit="1" customWidth="1"/>
    <col min="1327" max="1327" width="14" bestFit="1" customWidth="1"/>
    <col min="1328" max="1328" width="14.81640625" bestFit="1" customWidth="1"/>
    <col min="1329" max="1329" width="7.6328125" bestFit="1" customWidth="1"/>
    <col min="1330" max="1330" width="6.26953125" bestFit="1" customWidth="1"/>
    <col min="1331" max="1331" width="10.6328125" bestFit="1" customWidth="1"/>
    <col min="1332" max="1332" width="12.453125" bestFit="1" customWidth="1"/>
    <col min="1333" max="1333" width="13.90625" bestFit="1" customWidth="1"/>
    <col min="1334" max="1334" width="9.08984375" bestFit="1" customWidth="1"/>
    <col min="1335" max="1335" width="9.26953125" bestFit="1" customWidth="1"/>
    <col min="1336" max="1336" width="8" bestFit="1" customWidth="1"/>
    <col min="1337" max="1337" width="17.1796875" bestFit="1" customWidth="1"/>
    <col min="1338" max="1338" width="25.81640625" bestFit="1" customWidth="1"/>
    <col min="1339" max="1339" width="7.1796875" bestFit="1" customWidth="1"/>
    <col min="1340" max="1340" width="12.453125" bestFit="1" customWidth="1"/>
    <col min="1341" max="1341" width="17.90625" bestFit="1" customWidth="1"/>
    <col min="1342" max="1342" width="13" bestFit="1" customWidth="1"/>
    <col min="1343" max="1343" width="7.81640625" bestFit="1" customWidth="1"/>
    <col min="1344" max="1344" width="8.453125" bestFit="1" customWidth="1"/>
    <col min="1345" max="1345" width="17.36328125" bestFit="1" customWidth="1"/>
    <col min="1346" max="1346" width="18" bestFit="1" customWidth="1"/>
    <col min="1347" max="1347" width="15.54296875" bestFit="1" customWidth="1"/>
    <col min="1348" max="1348" width="16.36328125" bestFit="1" customWidth="1"/>
    <col min="1349" max="1349" width="22.08984375" bestFit="1" customWidth="1"/>
    <col min="1350" max="1350" width="19.453125" bestFit="1" customWidth="1"/>
    <col min="1351" max="1351" width="24.453125" bestFit="1" customWidth="1"/>
    <col min="1352" max="1352" width="7.6328125" bestFit="1" customWidth="1"/>
    <col min="1353" max="1353" width="17" bestFit="1" customWidth="1"/>
    <col min="1354" max="1354" width="7.1796875" bestFit="1" customWidth="1"/>
    <col min="1355" max="1355" width="12.08984375" bestFit="1" customWidth="1"/>
    <col min="1356" max="1356" width="13.7265625" bestFit="1" customWidth="1"/>
    <col min="1357" max="1357" width="10.453125" bestFit="1" customWidth="1"/>
    <col min="1358" max="1358" width="7.453125" bestFit="1" customWidth="1"/>
    <col min="1359" max="1359" width="17.26953125" bestFit="1" customWidth="1"/>
    <col min="1360" max="1360" width="9.90625" bestFit="1" customWidth="1"/>
    <col min="1361" max="1361" width="9.54296875" bestFit="1" customWidth="1"/>
    <col min="1362" max="1362" width="21.36328125" bestFit="1" customWidth="1"/>
    <col min="1363" max="1363" width="13.7265625" bestFit="1" customWidth="1"/>
    <col min="1364" max="1364" width="17.54296875" bestFit="1" customWidth="1"/>
    <col min="1365" max="1365" width="17.1796875" bestFit="1" customWidth="1"/>
    <col min="1366" max="1366" width="16.81640625" bestFit="1" customWidth="1"/>
    <col min="1367" max="1367" width="11.453125" bestFit="1" customWidth="1"/>
    <col min="1368" max="1368" width="14.6328125" bestFit="1" customWidth="1"/>
    <col min="1369" max="1369" width="24.08984375" bestFit="1" customWidth="1"/>
    <col min="1370" max="1370" width="10.08984375" bestFit="1" customWidth="1"/>
    <col min="1371" max="1371" width="12.1796875" bestFit="1" customWidth="1"/>
    <col min="1372" max="1372" width="12.08984375" bestFit="1" customWidth="1"/>
    <col min="1373" max="1373" width="8" bestFit="1" customWidth="1"/>
    <col min="1374" max="1374" width="11.90625" bestFit="1" customWidth="1"/>
    <col min="1375" max="1375" width="18.7265625" bestFit="1" customWidth="1"/>
    <col min="1376" max="1376" width="6.6328125" bestFit="1" customWidth="1"/>
    <col min="1377" max="1377" width="16" bestFit="1" customWidth="1"/>
    <col min="1378" max="1378" width="13.453125" bestFit="1" customWidth="1"/>
    <col min="1379" max="1379" width="10.90625" bestFit="1" customWidth="1"/>
    <col min="1380" max="1381" width="9.36328125" bestFit="1" customWidth="1"/>
    <col min="1382" max="1382" width="7.1796875" bestFit="1" customWidth="1"/>
    <col min="1383" max="1383" width="14.453125" bestFit="1" customWidth="1"/>
    <col min="1384" max="1384" width="9.1796875" bestFit="1" customWidth="1"/>
    <col min="1385" max="1385" width="11.26953125" bestFit="1" customWidth="1"/>
    <col min="1386" max="1386" width="7.26953125" bestFit="1" customWidth="1"/>
    <col min="1387" max="1387" width="10.7265625" bestFit="1" customWidth="1"/>
    <col min="1388" max="1388" width="15.54296875" bestFit="1" customWidth="1"/>
    <col min="1389" max="1389" width="10.08984375" bestFit="1" customWidth="1"/>
    <col min="1390" max="1390" width="6" bestFit="1" customWidth="1"/>
    <col min="1391" max="1391" width="21.6328125" bestFit="1" customWidth="1"/>
    <col min="1392" max="1392" width="14.81640625" bestFit="1" customWidth="1"/>
    <col min="1393" max="1393" width="17.6328125" bestFit="1" customWidth="1"/>
    <col min="1394" max="1394" width="10.08984375" bestFit="1" customWidth="1"/>
    <col min="1395" max="1395" width="5" bestFit="1" customWidth="1"/>
    <col min="1396" max="1396" width="17" bestFit="1" customWidth="1"/>
    <col min="1397" max="1397" width="5.90625" bestFit="1" customWidth="1"/>
    <col min="1399" max="1399" width="13.90625" bestFit="1" customWidth="1"/>
    <col min="1400" max="1400" width="10" bestFit="1" customWidth="1"/>
    <col min="1401" max="1401" width="8.1796875" bestFit="1" customWidth="1"/>
    <col min="1402" max="1402" width="8.26953125" bestFit="1" customWidth="1"/>
    <col min="1403" max="1403" width="15.453125" bestFit="1" customWidth="1"/>
    <col min="1404" max="1404" width="10.81640625" bestFit="1" customWidth="1"/>
    <col min="1405" max="1405" width="6.81640625" bestFit="1" customWidth="1"/>
    <col min="1406" max="1406" width="7.54296875" bestFit="1" customWidth="1"/>
    <col min="1407" max="1407" width="9.6328125" bestFit="1" customWidth="1"/>
    <col min="1408" max="1408" width="10.36328125" bestFit="1" customWidth="1"/>
    <col min="1409" max="1409" width="20.7265625" bestFit="1" customWidth="1"/>
    <col min="1410" max="1410" width="10.08984375" bestFit="1" customWidth="1"/>
    <col min="1411" max="1411" width="17.08984375" bestFit="1" customWidth="1"/>
    <col min="1412" max="1412" width="7.54296875" bestFit="1" customWidth="1"/>
    <col min="1413" max="1413" width="17.81640625" bestFit="1" customWidth="1"/>
    <col min="1414" max="1414" width="14.26953125" bestFit="1" customWidth="1"/>
    <col min="1415" max="1415" width="8.1796875" bestFit="1" customWidth="1"/>
    <col min="1416" max="1416" width="17.6328125" bestFit="1" customWidth="1"/>
    <col min="1417" max="1417" width="10.36328125" bestFit="1" customWidth="1"/>
    <col min="1418" max="1418" width="9.81640625" bestFit="1" customWidth="1"/>
    <col min="1419" max="1419" width="14.26953125" bestFit="1" customWidth="1"/>
    <col min="1420" max="1420" width="9.7265625" bestFit="1" customWidth="1"/>
    <col min="1421" max="1421" width="9.6328125" bestFit="1" customWidth="1"/>
    <col min="1422" max="1422" width="26.81640625" bestFit="1" customWidth="1"/>
    <col min="1423" max="1423" width="6.7265625" bestFit="1" customWidth="1"/>
    <col min="1424" max="1424" width="10" bestFit="1" customWidth="1"/>
    <col min="1425" max="1425" width="10.08984375" bestFit="1" customWidth="1"/>
    <col min="1426" max="1426" width="18.7265625" bestFit="1" customWidth="1"/>
    <col min="1427" max="1427" width="7.7265625" bestFit="1" customWidth="1"/>
    <col min="1428" max="1428" width="15.36328125" bestFit="1" customWidth="1"/>
    <col min="1429" max="1429" width="20.1796875" bestFit="1" customWidth="1"/>
    <col min="1430" max="1430" width="7" bestFit="1" customWidth="1"/>
    <col min="1431" max="1431" width="18.1796875" bestFit="1" customWidth="1"/>
    <col min="1432" max="1432" width="14.81640625" bestFit="1" customWidth="1"/>
    <col min="1433" max="1434" width="17.453125" bestFit="1" customWidth="1"/>
    <col min="1435" max="1435" width="8.1796875" bestFit="1" customWidth="1"/>
    <col min="1436" max="1436" width="13.1796875" bestFit="1" customWidth="1"/>
    <col min="1438" max="1438" width="11.7265625" bestFit="1" customWidth="1"/>
    <col min="1439" max="1439" width="24" bestFit="1" customWidth="1"/>
    <col min="1440" max="1440" width="7.08984375" bestFit="1" customWidth="1"/>
    <col min="1441" max="1441" width="5.7265625" bestFit="1" customWidth="1"/>
    <col min="1442" max="1442" width="9.36328125" bestFit="1" customWidth="1"/>
    <col min="1443" max="1443" width="13.81640625" bestFit="1" customWidth="1"/>
    <col min="1444" max="1444" width="18.453125" bestFit="1" customWidth="1"/>
    <col min="1445" max="1445" width="15.81640625" bestFit="1" customWidth="1"/>
    <col min="1446" max="1446" width="10.81640625" bestFit="1" customWidth="1"/>
    <col min="1447" max="1447" width="17.26953125" bestFit="1" customWidth="1"/>
    <col min="1448" max="1448" width="7" bestFit="1" customWidth="1"/>
    <col min="1449" max="1449" width="22.36328125" bestFit="1" customWidth="1"/>
    <col min="1450" max="1450" width="19.36328125" bestFit="1" customWidth="1"/>
    <col min="1451" max="1451" width="13.26953125" bestFit="1" customWidth="1"/>
    <col min="1452" max="1452" width="13.81640625" bestFit="1" customWidth="1"/>
    <col min="1453" max="1453" width="7.453125" bestFit="1" customWidth="1"/>
    <col min="1454" max="1454" width="24" bestFit="1" customWidth="1"/>
    <col min="1455" max="1455" width="7.36328125" bestFit="1" customWidth="1"/>
    <col min="1456" max="1456" width="13.1796875" bestFit="1" customWidth="1"/>
    <col min="1457" max="1457" width="8.36328125" bestFit="1" customWidth="1"/>
    <col min="1458" max="1458" width="7.54296875" bestFit="1" customWidth="1"/>
    <col min="1459" max="1459" width="20.90625" bestFit="1" customWidth="1"/>
    <col min="1460" max="1460" width="14.453125" bestFit="1" customWidth="1"/>
    <col min="1461" max="1461" width="8.81640625" bestFit="1" customWidth="1"/>
    <col min="1462" max="1462" width="6.90625" bestFit="1" customWidth="1"/>
    <col min="1463" max="1463" width="15.7265625" bestFit="1" customWidth="1"/>
    <col min="1464" max="1464" width="10.26953125" bestFit="1" customWidth="1"/>
    <col min="1465" max="1465" width="7.81640625" bestFit="1" customWidth="1"/>
    <col min="1466" max="1466" width="10.90625" bestFit="1" customWidth="1"/>
    <col min="1467" max="1467" width="15.453125" bestFit="1" customWidth="1"/>
    <col min="1468" max="1468" width="14.54296875" bestFit="1" customWidth="1"/>
    <col min="1469" max="1469" width="18.6328125" bestFit="1" customWidth="1"/>
    <col min="1470" max="1470" width="10.81640625" bestFit="1" customWidth="1"/>
    <col min="1471" max="1471" width="20.1796875" bestFit="1" customWidth="1"/>
    <col min="1472" max="1472" width="14.36328125" bestFit="1" customWidth="1"/>
    <col min="1473" max="1473" width="11.7265625" bestFit="1" customWidth="1"/>
    <col min="1474" max="1474" width="9" bestFit="1" customWidth="1"/>
    <col min="1475" max="1475" width="15.453125" bestFit="1" customWidth="1"/>
    <col min="1476" max="1476" width="12.08984375" bestFit="1" customWidth="1"/>
    <col min="1477" max="1477" width="18.81640625" bestFit="1" customWidth="1"/>
    <col min="1478" max="1478" width="16.54296875" bestFit="1" customWidth="1"/>
    <col min="1479" max="1479" width="14.1796875" bestFit="1" customWidth="1"/>
    <col min="1480" max="1480" width="16.1796875" bestFit="1" customWidth="1"/>
    <col min="1481" max="1481" width="6.26953125" bestFit="1" customWidth="1"/>
    <col min="1482" max="1482" width="12" bestFit="1" customWidth="1"/>
    <col min="1483" max="1483" width="21.26953125" bestFit="1" customWidth="1"/>
    <col min="1484" max="1484" width="6.81640625" bestFit="1" customWidth="1"/>
    <col min="1485" max="1485" width="13" bestFit="1" customWidth="1"/>
    <col min="1486" max="1486" width="9.453125" bestFit="1" customWidth="1"/>
    <col min="1487" max="1487" width="19.1796875" bestFit="1" customWidth="1"/>
    <col min="1488" max="1488" width="7" bestFit="1" customWidth="1"/>
    <col min="1489" max="1489" width="10" bestFit="1" customWidth="1"/>
    <col min="1490" max="1490" width="20.1796875" bestFit="1" customWidth="1"/>
    <col min="1491" max="1491" width="16.1796875" bestFit="1" customWidth="1"/>
    <col min="1492" max="1492" width="24.1796875" bestFit="1" customWidth="1"/>
    <col min="1493" max="1493" width="14.90625" bestFit="1" customWidth="1"/>
    <col min="1494" max="1494" width="12.36328125" bestFit="1" customWidth="1"/>
    <col min="1495" max="1495" width="4.453125" bestFit="1" customWidth="1"/>
    <col min="1496" max="1496" width="22.36328125" bestFit="1" customWidth="1"/>
    <col min="1497" max="1497" width="14.26953125" bestFit="1" customWidth="1"/>
    <col min="1498" max="1498" width="11.6328125" bestFit="1" customWidth="1"/>
    <col min="1499" max="1499" width="7.26953125" bestFit="1" customWidth="1"/>
    <col min="1500" max="1500" width="5.81640625" bestFit="1" customWidth="1"/>
    <col min="1501" max="1501" width="8.6328125" bestFit="1" customWidth="1"/>
    <col min="1502" max="1502" width="14.54296875" bestFit="1" customWidth="1"/>
    <col min="1503" max="1503" width="10.81640625" bestFit="1" customWidth="1"/>
    <col min="1504" max="1504" width="11.453125" bestFit="1" customWidth="1"/>
    <col min="1505" max="1505" width="14.36328125" bestFit="1" customWidth="1"/>
    <col min="1506" max="1506" width="5.81640625" bestFit="1" customWidth="1"/>
    <col min="1507" max="1507" width="10.453125" bestFit="1" customWidth="1"/>
    <col min="1508" max="1508" width="6.08984375" bestFit="1" customWidth="1"/>
    <col min="1509" max="1509" width="17.7265625" bestFit="1" customWidth="1"/>
    <col min="1510" max="1510" width="21.54296875" bestFit="1" customWidth="1"/>
    <col min="1511" max="1511" width="27.453125" bestFit="1" customWidth="1"/>
    <col min="1512" max="1512" width="14.6328125" bestFit="1" customWidth="1"/>
    <col min="1513" max="1513" width="15.1796875" bestFit="1" customWidth="1"/>
    <col min="1514" max="1514" width="8.36328125" bestFit="1" customWidth="1"/>
    <col min="1515" max="1515" width="7.90625" bestFit="1" customWidth="1"/>
    <col min="1516" max="1516" width="6.90625" bestFit="1" customWidth="1"/>
    <col min="1517" max="1517" width="5.54296875" bestFit="1" customWidth="1"/>
    <col min="1518" max="1518" width="18.1796875" bestFit="1" customWidth="1"/>
    <col min="1519" max="1519" width="14" bestFit="1" customWidth="1"/>
    <col min="1520" max="1520" width="17.54296875" bestFit="1" customWidth="1"/>
    <col min="1521" max="1521" width="12.1796875" bestFit="1" customWidth="1"/>
    <col min="1522" max="1522" width="13.1796875" bestFit="1" customWidth="1"/>
    <col min="1523" max="1523" width="19.54296875" bestFit="1" customWidth="1"/>
    <col min="1524" max="1524" width="21.90625" bestFit="1" customWidth="1"/>
    <col min="1525" max="1525" width="5.453125" bestFit="1" customWidth="1"/>
    <col min="1526" max="1526" width="16" bestFit="1" customWidth="1"/>
    <col min="1527" max="1527" width="12.6328125" bestFit="1" customWidth="1"/>
    <col min="1528" max="1528" width="17" bestFit="1" customWidth="1"/>
    <col min="1529" max="1529" width="11.81640625" bestFit="1" customWidth="1"/>
    <col min="1530" max="1530" width="3.6328125" bestFit="1" customWidth="1"/>
    <col min="1531" max="1531" width="6.7265625" bestFit="1" customWidth="1"/>
    <col min="1532" max="1532" width="15.81640625" bestFit="1" customWidth="1"/>
    <col min="1533" max="1533" width="14.08984375" bestFit="1" customWidth="1"/>
    <col min="1534" max="1534" width="4" bestFit="1" customWidth="1"/>
    <col min="1535" max="1535" width="11.08984375" bestFit="1" customWidth="1"/>
    <col min="1536" max="1536" width="13.08984375" bestFit="1" customWidth="1"/>
    <col min="1537" max="1537" width="5.08984375" bestFit="1" customWidth="1"/>
    <col min="1538" max="1538" width="15.54296875" bestFit="1" customWidth="1"/>
    <col min="1539" max="1539" width="13.7265625" bestFit="1" customWidth="1"/>
    <col min="1540" max="1540" width="9.6328125" bestFit="1" customWidth="1"/>
    <col min="1541" max="1541" width="13.36328125" bestFit="1" customWidth="1"/>
    <col min="1542" max="1542" width="11.6328125" bestFit="1" customWidth="1"/>
    <col min="1543" max="1543" width="22" bestFit="1" customWidth="1"/>
    <col min="1544" max="1544" width="11.54296875" bestFit="1" customWidth="1"/>
    <col min="1545" max="1545" width="7" bestFit="1" customWidth="1"/>
    <col min="1546" max="1546" width="5.90625" bestFit="1" customWidth="1"/>
    <col min="1547" max="1547" width="14.26953125" bestFit="1" customWidth="1"/>
    <col min="1548" max="1548" width="10.81640625" bestFit="1" customWidth="1"/>
    <col min="1549" max="1549" width="14.453125" bestFit="1" customWidth="1"/>
    <col min="1550" max="1550" width="12.90625" bestFit="1" customWidth="1"/>
    <col min="1551" max="1551" width="11.90625" bestFit="1" customWidth="1"/>
    <col min="1552" max="1552" width="15.26953125" bestFit="1" customWidth="1"/>
    <col min="1553" max="1553" width="7.81640625" bestFit="1" customWidth="1"/>
    <col min="1554" max="1554" width="18.90625" bestFit="1" customWidth="1"/>
    <col min="1555" max="1555" width="17" bestFit="1" customWidth="1"/>
    <col min="1556" max="1556" width="14.26953125" bestFit="1" customWidth="1"/>
    <col min="1557" max="1557" width="6.81640625" bestFit="1" customWidth="1"/>
    <col min="1558" max="1558" width="14.26953125" bestFit="1" customWidth="1"/>
    <col min="1559" max="1559" width="6.453125" bestFit="1" customWidth="1"/>
    <col min="1560" max="1560" width="10.7265625" bestFit="1" customWidth="1"/>
    <col min="1561" max="1561" width="13.26953125" bestFit="1" customWidth="1"/>
    <col min="1562" max="1562" width="18.81640625" bestFit="1" customWidth="1"/>
    <col min="1563" max="1563" width="15.453125" bestFit="1" customWidth="1"/>
    <col min="1564" max="1564" width="12.08984375" bestFit="1" customWidth="1"/>
    <col min="1565" max="1565" width="12.1796875" bestFit="1" customWidth="1"/>
    <col min="1566" max="1566" width="27.54296875" bestFit="1" customWidth="1"/>
    <col min="1567" max="1567" width="16.81640625" bestFit="1" customWidth="1"/>
    <col min="1568" max="1568" width="26.08984375" bestFit="1" customWidth="1"/>
    <col min="1569" max="1569" width="16.54296875" bestFit="1" customWidth="1"/>
    <col min="1570" max="1570" width="12.7265625" bestFit="1" customWidth="1"/>
    <col min="1571" max="1571" width="14" bestFit="1" customWidth="1"/>
    <col min="1572" max="1572" width="14.81640625" bestFit="1" customWidth="1"/>
    <col min="1573" max="1573" width="7.6328125" bestFit="1" customWidth="1"/>
    <col min="1574" max="1574" width="6.26953125" bestFit="1" customWidth="1"/>
    <col min="1575" max="1575" width="10.6328125" bestFit="1" customWidth="1"/>
    <col min="1576" max="1576" width="12.453125" bestFit="1" customWidth="1"/>
    <col min="1577" max="1577" width="13.90625" bestFit="1" customWidth="1"/>
    <col min="1578" max="1578" width="9.08984375" bestFit="1" customWidth="1"/>
    <col min="1579" max="1579" width="9.26953125" bestFit="1" customWidth="1"/>
    <col min="1580" max="1580" width="8" bestFit="1" customWidth="1"/>
    <col min="1581" max="1581" width="17.1796875" bestFit="1" customWidth="1"/>
    <col min="1582" max="1582" width="25.81640625" bestFit="1" customWidth="1"/>
    <col min="1583" max="1583" width="7.1796875" bestFit="1" customWidth="1"/>
    <col min="1584" max="1584" width="12.453125" bestFit="1" customWidth="1"/>
    <col min="1585" max="1585" width="17.90625" bestFit="1" customWidth="1"/>
    <col min="1586" max="1586" width="13" bestFit="1" customWidth="1"/>
    <col min="1587" max="1587" width="7.81640625" bestFit="1" customWidth="1"/>
    <col min="1588" max="1588" width="8.453125" bestFit="1" customWidth="1"/>
    <col min="1589" max="1589" width="17.36328125" bestFit="1" customWidth="1"/>
    <col min="1590" max="1590" width="18" bestFit="1" customWidth="1"/>
    <col min="1591" max="1591" width="15.54296875" bestFit="1" customWidth="1"/>
    <col min="1592" max="1592" width="16.36328125" bestFit="1" customWidth="1"/>
    <col min="1593" max="1593" width="22.08984375" bestFit="1" customWidth="1"/>
    <col min="1594" max="1594" width="19.453125" bestFit="1" customWidth="1"/>
    <col min="1595" max="1595" width="24.453125" bestFit="1" customWidth="1"/>
    <col min="1596" max="1596" width="7.6328125" bestFit="1" customWidth="1"/>
    <col min="1597" max="1597" width="17" bestFit="1" customWidth="1"/>
    <col min="1598" max="1598" width="7.1796875" bestFit="1" customWidth="1"/>
    <col min="1599" max="1599" width="12.08984375" bestFit="1" customWidth="1"/>
    <col min="1600" max="1600" width="13.7265625" bestFit="1" customWidth="1"/>
    <col min="1601" max="1601" width="10.453125" bestFit="1" customWidth="1"/>
    <col min="1602" max="1602" width="7.453125" bestFit="1" customWidth="1"/>
    <col min="1603" max="1603" width="17.26953125" bestFit="1" customWidth="1"/>
    <col min="1604" max="1604" width="9.90625" bestFit="1" customWidth="1"/>
    <col min="1605" max="1605" width="9.54296875" bestFit="1" customWidth="1"/>
    <col min="1606" max="1606" width="21.36328125" bestFit="1" customWidth="1"/>
    <col min="1607" max="1607" width="13.7265625" bestFit="1" customWidth="1"/>
    <col min="1608" max="1608" width="17.54296875" bestFit="1" customWidth="1"/>
    <col min="1609" max="1609" width="17.1796875" bestFit="1" customWidth="1"/>
    <col min="1610" max="1610" width="16.81640625" bestFit="1" customWidth="1"/>
    <col min="1611" max="1611" width="11.453125" bestFit="1" customWidth="1"/>
    <col min="1612" max="1612" width="14.6328125" bestFit="1" customWidth="1"/>
    <col min="1613" max="1613" width="24.08984375" bestFit="1" customWidth="1"/>
    <col min="1614" max="1614" width="10.08984375" bestFit="1" customWidth="1"/>
    <col min="1615" max="1615" width="12.1796875" bestFit="1" customWidth="1"/>
    <col min="1616" max="1616" width="12.08984375" bestFit="1" customWidth="1"/>
    <col min="1617" max="1617" width="8" bestFit="1" customWidth="1"/>
    <col min="1618" max="1618" width="11.90625" bestFit="1" customWidth="1"/>
    <col min="1619" max="1619" width="18.7265625" bestFit="1" customWidth="1"/>
    <col min="1620" max="1620" width="6.6328125" bestFit="1" customWidth="1"/>
    <col min="1621" max="1621" width="16" bestFit="1" customWidth="1"/>
    <col min="1622" max="1622" width="13.453125" bestFit="1" customWidth="1"/>
    <col min="1623" max="1623" width="10.90625" bestFit="1" customWidth="1"/>
    <col min="1624" max="1625" width="9.36328125" bestFit="1" customWidth="1"/>
    <col min="1626" max="1626" width="7.1796875" bestFit="1" customWidth="1"/>
    <col min="1627" max="1627" width="14.453125" bestFit="1" customWidth="1"/>
    <col min="1628" max="1628" width="9.1796875" bestFit="1" customWidth="1"/>
    <col min="1629" max="1629" width="11.26953125" bestFit="1" customWidth="1"/>
    <col min="1630" max="1630" width="7.26953125" bestFit="1" customWidth="1"/>
    <col min="1631" max="1631" width="10.7265625" bestFit="1" customWidth="1"/>
    <col min="1632" max="1632" width="15.54296875" bestFit="1" customWidth="1"/>
    <col min="1633" max="1633" width="10.08984375" bestFit="1" customWidth="1"/>
    <col min="1634" max="1634" width="6" bestFit="1" customWidth="1"/>
    <col min="1635" max="1635" width="21.6328125" bestFit="1" customWidth="1"/>
    <col min="1636" max="1636" width="14.81640625" bestFit="1" customWidth="1"/>
    <col min="1637" max="1637" width="17.6328125" bestFit="1" customWidth="1"/>
    <col min="1638" max="1638" width="10.08984375" bestFit="1" customWidth="1"/>
    <col min="1639" max="1639" width="5.81640625" bestFit="1" customWidth="1"/>
    <col min="1640" max="1640" width="17" bestFit="1" customWidth="1"/>
    <col min="1641" max="1641" width="5.90625" bestFit="1" customWidth="1"/>
    <col min="1643" max="1643" width="13.90625" bestFit="1" customWidth="1"/>
    <col min="1644" max="1644" width="10" bestFit="1" customWidth="1"/>
    <col min="1645" max="1645" width="8.1796875" bestFit="1" customWidth="1"/>
    <col min="1646" max="1646" width="8.26953125" bestFit="1" customWidth="1"/>
    <col min="1647" max="1647" width="15.453125" bestFit="1" customWidth="1"/>
    <col min="1648" max="1648" width="10.81640625" bestFit="1" customWidth="1"/>
    <col min="1649" max="1649" width="5.36328125" bestFit="1" customWidth="1"/>
    <col min="1650" max="1650" width="7.54296875" bestFit="1" customWidth="1"/>
    <col min="1651" max="1651" width="9.6328125" bestFit="1" customWidth="1"/>
    <col min="1652" max="1652" width="10.36328125" bestFit="1" customWidth="1"/>
    <col min="1653" max="1653" width="20.7265625" bestFit="1" customWidth="1"/>
    <col min="1654" max="1654" width="10.08984375" bestFit="1" customWidth="1"/>
    <col min="1655" max="1655" width="17.08984375" bestFit="1" customWidth="1"/>
    <col min="1656" max="1656" width="7.54296875" bestFit="1" customWidth="1"/>
    <col min="1657" max="1657" width="17.81640625" bestFit="1" customWidth="1"/>
    <col min="1658" max="1658" width="14.26953125" bestFit="1" customWidth="1"/>
    <col min="1659" max="1659" width="8.1796875" bestFit="1" customWidth="1"/>
    <col min="1660" max="1660" width="17.6328125" bestFit="1" customWidth="1"/>
    <col min="1661" max="1661" width="10.36328125" bestFit="1" customWidth="1"/>
    <col min="1662" max="1662" width="9.81640625" bestFit="1" customWidth="1"/>
    <col min="1663" max="1663" width="14.26953125" bestFit="1" customWidth="1"/>
    <col min="1664" max="1664" width="9.7265625" bestFit="1" customWidth="1"/>
    <col min="1665" max="1665" width="9.6328125" bestFit="1" customWidth="1"/>
    <col min="1666" max="1666" width="26.81640625" bestFit="1" customWidth="1"/>
    <col min="1667" max="1667" width="6.7265625" bestFit="1" customWidth="1"/>
    <col min="1668" max="1668" width="10" bestFit="1" customWidth="1"/>
    <col min="1669" max="1669" width="10.08984375" bestFit="1" customWidth="1"/>
    <col min="1670" max="1670" width="18.7265625" bestFit="1" customWidth="1"/>
    <col min="1671" max="1671" width="7.7265625" bestFit="1" customWidth="1"/>
    <col min="1672" max="1672" width="15.36328125" bestFit="1" customWidth="1"/>
    <col min="1673" max="1673" width="20.1796875" bestFit="1" customWidth="1"/>
    <col min="1674" max="1674" width="7" bestFit="1" customWidth="1"/>
    <col min="1675" max="1675" width="18.1796875" bestFit="1" customWidth="1"/>
    <col min="1676" max="1676" width="14.81640625" bestFit="1" customWidth="1"/>
    <col min="1677" max="1678" width="17.453125" bestFit="1" customWidth="1"/>
    <col min="1679" max="1679" width="8.1796875" bestFit="1" customWidth="1"/>
    <col min="1680" max="1680" width="13.1796875" bestFit="1" customWidth="1"/>
    <col min="1682" max="1682" width="11.7265625" bestFit="1" customWidth="1"/>
    <col min="1683" max="1683" width="24" bestFit="1" customWidth="1"/>
    <col min="1684" max="1684" width="7.08984375" bestFit="1" customWidth="1"/>
    <col min="1685" max="1685" width="5.7265625" bestFit="1" customWidth="1"/>
    <col min="1686" max="1686" width="9.36328125" bestFit="1" customWidth="1"/>
    <col min="1687" max="1687" width="13.81640625" bestFit="1" customWidth="1"/>
    <col min="1688" max="1688" width="18.453125" bestFit="1" customWidth="1"/>
    <col min="1689" max="1689" width="15.81640625" bestFit="1" customWidth="1"/>
    <col min="1690" max="1690" width="10.81640625" bestFit="1" customWidth="1"/>
    <col min="1691" max="1691" width="17.26953125" bestFit="1" customWidth="1"/>
    <col min="1692" max="1692" width="7" bestFit="1" customWidth="1"/>
    <col min="1693" max="1693" width="22.36328125" bestFit="1" customWidth="1"/>
    <col min="1694" max="1694" width="19.36328125" bestFit="1" customWidth="1"/>
    <col min="1695" max="1695" width="13.26953125" bestFit="1" customWidth="1"/>
    <col min="1696" max="1696" width="13.81640625" bestFit="1" customWidth="1"/>
    <col min="1697" max="1697" width="7.453125" bestFit="1" customWidth="1"/>
    <col min="1698" max="1698" width="24" bestFit="1" customWidth="1"/>
    <col min="1699" max="1699" width="7.36328125" bestFit="1" customWidth="1"/>
    <col min="1700" max="1700" width="13.1796875" bestFit="1" customWidth="1"/>
    <col min="1701" max="1701" width="8.36328125" bestFit="1" customWidth="1"/>
    <col min="1702" max="1702" width="7.54296875" bestFit="1" customWidth="1"/>
    <col min="1703" max="1703" width="20.90625" bestFit="1" customWidth="1"/>
    <col min="1704" max="1704" width="14.453125" bestFit="1" customWidth="1"/>
    <col min="1705" max="1705" width="8.81640625" bestFit="1" customWidth="1"/>
    <col min="1706" max="1706" width="6.90625" bestFit="1" customWidth="1"/>
    <col min="1707" max="1707" width="15.7265625" bestFit="1" customWidth="1"/>
    <col min="1708" max="1708" width="10.26953125" bestFit="1" customWidth="1"/>
    <col min="1709" max="1709" width="7.81640625" bestFit="1" customWidth="1"/>
    <col min="1710" max="1710" width="10.90625" bestFit="1" customWidth="1"/>
    <col min="1711" max="1711" width="15.453125" bestFit="1" customWidth="1"/>
    <col min="1712" max="1712" width="14.54296875" bestFit="1" customWidth="1"/>
    <col min="1713" max="1713" width="18.6328125" bestFit="1" customWidth="1"/>
    <col min="1714" max="1714" width="10.81640625" bestFit="1" customWidth="1"/>
    <col min="1715" max="1715" width="20.1796875" bestFit="1" customWidth="1"/>
    <col min="1716" max="1716" width="14.36328125" bestFit="1" customWidth="1"/>
    <col min="1717" max="1717" width="11.7265625" bestFit="1" customWidth="1"/>
    <col min="1718" max="1718" width="9" bestFit="1" customWidth="1"/>
    <col min="1719" max="1719" width="15.453125" bestFit="1" customWidth="1"/>
    <col min="1720" max="1720" width="12.08984375" bestFit="1" customWidth="1"/>
    <col min="1721" max="1721" width="18.81640625" bestFit="1" customWidth="1"/>
    <col min="1722" max="1722" width="16.54296875" bestFit="1" customWidth="1"/>
    <col min="1723" max="1723" width="14.1796875" bestFit="1" customWidth="1"/>
    <col min="1724" max="1724" width="16.1796875" bestFit="1" customWidth="1"/>
    <col min="1725" max="1725" width="6.26953125" bestFit="1" customWidth="1"/>
    <col min="1726" max="1726" width="12" bestFit="1" customWidth="1"/>
    <col min="1727" max="1727" width="21.26953125" bestFit="1" customWidth="1"/>
    <col min="1728" max="1728" width="6.1796875" bestFit="1" customWidth="1"/>
    <col min="1729" max="1729" width="13" bestFit="1" customWidth="1"/>
    <col min="1730" max="1730" width="9.453125" bestFit="1" customWidth="1"/>
    <col min="1731" max="1731" width="19.1796875" bestFit="1" customWidth="1"/>
    <col min="1732" max="1732" width="7" bestFit="1" customWidth="1"/>
    <col min="1733" max="1733" width="10" bestFit="1" customWidth="1"/>
    <col min="1734" max="1734" width="20.1796875" bestFit="1" customWidth="1"/>
    <col min="1735" max="1735" width="16.1796875" bestFit="1" customWidth="1"/>
    <col min="1736" max="1736" width="24.1796875" bestFit="1" customWidth="1"/>
    <col min="1737" max="1737" width="14.90625" bestFit="1" customWidth="1"/>
    <col min="1738" max="1738" width="12.36328125" bestFit="1" customWidth="1"/>
    <col min="1739" max="1739" width="4.453125" bestFit="1" customWidth="1"/>
    <col min="1740" max="1740" width="22.36328125" bestFit="1" customWidth="1"/>
    <col min="1741" max="1741" width="14.26953125" bestFit="1" customWidth="1"/>
    <col min="1742" max="1742" width="11.6328125" bestFit="1" customWidth="1"/>
    <col min="1743" max="1743" width="7.26953125" bestFit="1" customWidth="1"/>
    <col min="1744" max="1744" width="5.81640625" bestFit="1" customWidth="1"/>
    <col min="1745" max="1745" width="8.6328125" bestFit="1" customWidth="1"/>
    <col min="1746" max="1746" width="14.54296875" bestFit="1" customWidth="1"/>
    <col min="1747" max="1747" width="10.81640625" bestFit="1" customWidth="1"/>
    <col min="1748" max="1748" width="11.453125" bestFit="1" customWidth="1"/>
    <col min="1749" max="1749" width="14.36328125" bestFit="1" customWidth="1"/>
    <col min="1750" max="1750" width="4.90625" bestFit="1" customWidth="1"/>
    <col min="1751" max="1751" width="10.453125" bestFit="1" customWidth="1"/>
    <col min="1752" max="1752" width="6.81640625" bestFit="1" customWidth="1"/>
    <col min="1753" max="1753" width="17.7265625" bestFit="1" customWidth="1"/>
    <col min="1754" max="1754" width="21.54296875" bestFit="1" customWidth="1"/>
    <col min="1755" max="1755" width="27.453125" bestFit="1" customWidth="1"/>
    <col min="1756" max="1756" width="14.6328125" bestFit="1" customWidth="1"/>
    <col min="1757" max="1757" width="15.1796875" bestFit="1" customWidth="1"/>
    <col min="1758" max="1758" width="8.36328125" bestFit="1" customWidth="1"/>
    <col min="1759" max="1759" width="7.90625" bestFit="1" customWidth="1"/>
    <col min="1760" max="1760" width="6.90625" bestFit="1" customWidth="1"/>
    <col min="1761" max="1761" width="5.54296875" bestFit="1" customWidth="1"/>
    <col min="1762" max="1762" width="18.1796875" bestFit="1" customWidth="1"/>
    <col min="1763" max="1763" width="14" bestFit="1" customWidth="1"/>
    <col min="1764" max="1764" width="17.54296875" bestFit="1" customWidth="1"/>
    <col min="1765" max="1765" width="12.1796875" bestFit="1" customWidth="1"/>
    <col min="1766" max="1766" width="13.1796875" bestFit="1" customWidth="1"/>
    <col min="1767" max="1767" width="19.54296875" bestFit="1" customWidth="1"/>
    <col min="1768" max="1768" width="21.90625" bestFit="1" customWidth="1"/>
    <col min="1769" max="1769" width="5.453125" bestFit="1" customWidth="1"/>
    <col min="1770" max="1770" width="16" bestFit="1" customWidth="1"/>
    <col min="1771" max="1771" width="12.6328125" bestFit="1" customWidth="1"/>
    <col min="1772" max="1772" width="17" bestFit="1" customWidth="1"/>
    <col min="1773" max="1773" width="11.81640625" bestFit="1" customWidth="1"/>
    <col min="1774" max="1774" width="6.81640625" bestFit="1" customWidth="1"/>
    <col min="1775" max="1775" width="6.7265625" bestFit="1" customWidth="1"/>
    <col min="1776" max="1776" width="15.81640625" bestFit="1" customWidth="1"/>
    <col min="1777" max="1777" width="14.08984375" bestFit="1" customWidth="1"/>
    <col min="1778" max="1778" width="4" bestFit="1" customWidth="1"/>
    <col min="1779" max="1779" width="11.08984375" bestFit="1" customWidth="1"/>
    <col min="1780" max="1780" width="13.08984375" bestFit="1" customWidth="1"/>
    <col min="1781" max="1781" width="5.08984375" bestFit="1" customWidth="1"/>
    <col min="1782" max="1782" width="15.54296875" bestFit="1" customWidth="1"/>
    <col min="1783" max="1783" width="13.7265625" bestFit="1" customWidth="1"/>
    <col min="1784" max="1784" width="9.6328125" bestFit="1" customWidth="1"/>
    <col min="1785" max="1785" width="13.36328125" bestFit="1" customWidth="1"/>
    <col min="1786" max="1786" width="11.6328125" bestFit="1" customWidth="1"/>
    <col min="1787" max="1787" width="22" bestFit="1" customWidth="1"/>
    <col min="1788" max="1788" width="11.54296875" bestFit="1" customWidth="1"/>
    <col min="1789" max="1789" width="7" bestFit="1" customWidth="1"/>
    <col min="1790" max="1790" width="5.90625" bestFit="1" customWidth="1"/>
    <col min="1791" max="1791" width="14.26953125" bestFit="1" customWidth="1"/>
    <col min="1792" max="1792" width="10.81640625" bestFit="1" customWidth="1"/>
    <col min="1793" max="1793" width="14.453125" bestFit="1" customWidth="1"/>
    <col min="1794" max="1794" width="12.90625" bestFit="1" customWidth="1"/>
    <col min="1795" max="1795" width="11.90625" bestFit="1" customWidth="1"/>
    <col min="1796" max="1796" width="15.26953125" bestFit="1" customWidth="1"/>
    <col min="1797" max="1797" width="7.81640625" bestFit="1" customWidth="1"/>
    <col min="1798" max="1798" width="18.90625" bestFit="1" customWidth="1"/>
    <col min="1799" max="1799" width="17" bestFit="1" customWidth="1"/>
    <col min="1800" max="1800" width="14.26953125" bestFit="1" customWidth="1"/>
    <col min="1801" max="1801" width="6.81640625" bestFit="1" customWidth="1"/>
    <col min="1802" max="1802" width="14.26953125" bestFit="1" customWidth="1"/>
    <col min="1803" max="1803" width="6.453125" bestFit="1" customWidth="1"/>
    <col min="1804" max="1804" width="10.7265625" bestFit="1" customWidth="1"/>
    <col min="1805" max="1805" width="13.26953125" bestFit="1" customWidth="1"/>
    <col min="1806" max="1806" width="18.81640625" bestFit="1" customWidth="1"/>
    <col min="1807" max="1807" width="15.453125" bestFit="1" customWidth="1"/>
    <col min="1808" max="1808" width="12.08984375" bestFit="1" customWidth="1"/>
    <col min="1809" max="1809" width="12.1796875" bestFit="1" customWidth="1"/>
    <col min="1810" max="1810" width="27.54296875" bestFit="1" customWidth="1"/>
    <col min="1811" max="1811" width="16.81640625" bestFit="1" customWidth="1"/>
    <col min="1812" max="1812" width="26.08984375" bestFit="1" customWidth="1"/>
    <col min="1813" max="1813" width="16.54296875" bestFit="1" customWidth="1"/>
    <col min="1814" max="1814" width="12.7265625" bestFit="1" customWidth="1"/>
    <col min="1815" max="1815" width="14" bestFit="1" customWidth="1"/>
    <col min="1816" max="1816" width="14.81640625" bestFit="1" customWidth="1"/>
    <col min="1817" max="1817" width="7.6328125" bestFit="1" customWidth="1"/>
    <col min="1818" max="1818" width="6.26953125" bestFit="1" customWidth="1"/>
    <col min="1819" max="1819" width="10.6328125" bestFit="1" customWidth="1"/>
    <col min="1820" max="1820" width="12.453125" bestFit="1" customWidth="1"/>
    <col min="1821" max="1821" width="13.90625" bestFit="1" customWidth="1"/>
    <col min="1822" max="1822" width="9.08984375" bestFit="1" customWidth="1"/>
    <col min="1823" max="1823" width="9.26953125" bestFit="1" customWidth="1"/>
    <col min="1824" max="1824" width="8" bestFit="1" customWidth="1"/>
    <col min="1825" max="1825" width="17.1796875" bestFit="1" customWidth="1"/>
    <col min="1826" max="1826" width="25.81640625" bestFit="1" customWidth="1"/>
    <col min="1827" max="1827" width="7.1796875" bestFit="1" customWidth="1"/>
    <col min="1828" max="1828" width="12.453125" bestFit="1" customWidth="1"/>
    <col min="1829" max="1829" width="17.90625" bestFit="1" customWidth="1"/>
    <col min="1830" max="1830" width="13" bestFit="1" customWidth="1"/>
    <col min="1831" max="1831" width="7.81640625" bestFit="1" customWidth="1"/>
    <col min="1832" max="1832" width="8.453125" bestFit="1" customWidth="1"/>
    <col min="1833" max="1833" width="17.36328125" bestFit="1" customWidth="1"/>
    <col min="1834" max="1834" width="18" bestFit="1" customWidth="1"/>
    <col min="1835" max="1835" width="15.54296875" bestFit="1" customWidth="1"/>
    <col min="1836" max="1836" width="16.36328125" bestFit="1" customWidth="1"/>
    <col min="1837" max="1837" width="22.08984375" bestFit="1" customWidth="1"/>
    <col min="1838" max="1838" width="19.453125" bestFit="1" customWidth="1"/>
    <col min="1839" max="1839" width="24.453125" bestFit="1" customWidth="1"/>
    <col min="1840" max="1840" width="7.6328125" bestFit="1" customWidth="1"/>
    <col min="1841" max="1841" width="17" bestFit="1" customWidth="1"/>
    <col min="1842" max="1842" width="7.1796875" bestFit="1" customWidth="1"/>
    <col min="1843" max="1843" width="12.08984375" bestFit="1" customWidth="1"/>
    <col min="1844" max="1844" width="13.7265625" bestFit="1" customWidth="1"/>
    <col min="1845" max="1845" width="10.453125" bestFit="1" customWidth="1"/>
    <col min="1846" max="1846" width="7.453125" bestFit="1" customWidth="1"/>
    <col min="1847" max="1847" width="17.26953125" bestFit="1" customWidth="1"/>
    <col min="1848" max="1848" width="9.90625" bestFit="1" customWidth="1"/>
    <col min="1849" max="1849" width="9.54296875" bestFit="1" customWidth="1"/>
    <col min="1850" max="1850" width="21.36328125" bestFit="1" customWidth="1"/>
    <col min="1851" max="1851" width="13.7265625" bestFit="1" customWidth="1"/>
    <col min="1852" max="1852" width="17.54296875" bestFit="1" customWidth="1"/>
    <col min="1853" max="1853" width="17.1796875" bestFit="1" customWidth="1"/>
    <col min="1854" max="1854" width="16.81640625" bestFit="1" customWidth="1"/>
    <col min="1855" max="1855" width="11.453125" bestFit="1" customWidth="1"/>
    <col min="1856" max="1856" width="14.6328125" bestFit="1" customWidth="1"/>
    <col min="1857" max="1857" width="24.08984375" bestFit="1" customWidth="1"/>
    <col min="1858" max="1858" width="10.08984375" bestFit="1" customWidth="1"/>
    <col min="1859" max="1859" width="12.1796875" bestFit="1" customWidth="1"/>
    <col min="1860" max="1860" width="12.08984375" bestFit="1" customWidth="1"/>
    <col min="1861" max="1861" width="8" bestFit="1" customWidth="1"/>
    <col min="1862" max="1862" width="11.90625" bestFit="1" customWidth="1"/>
    <col min="1863" max="1863" width="18.7265625" bestFit="1" customWidth="1"/>
    <col min="1864" max="1864" width="6.6328125" bestFit="1" customWidth="1"/>
    <col min="1865" max="1865" width="16" bestFit="1" customWidth="1"/>
    <col min="1866" max="1866" width="13.453125" bestFit="1" customWidth="1"/>
    <col min="1867" max="1867" width="10.90625" bestFit="1" customWidth="1"/>
    <col min="1868" max="1869" width="9.36328125" bestFit="1" customWidth="1"/>
    <col min="1870" max="1870" width="7.1796875" bestFit="1" customWidth="1"/>
    <col min="1871" max="1871" width="14.453125" bestFit="1" customWidth="1"/>
    <col min="1872" max="1872" width="9.1796875" bestFit="1" customWidth="1"/>
    <col min="1873" max="1873" width="11.26953125" bestFit="1" customWidth="1"/>
    <col min="1874" max="1874" width="7.26953125" bestFit="1" customWidth="1"/>
    <col min="1875" max="1875" width="10.7265625" bestFit="1" customWidth="1"/>
    <col min="1876" max="1876" width="15.54296875" bestFit="1" customWidth="1"/>
    <col min="1877" max="1877" width="10.08984375" bestFit="1" customWidth="1"/>
    <col min="1878" max="1878" width="6" bestFit="1" customWidth="1"/>
    <col min="1879" max="1879" width="21.6328125" bestFit="1" customWidth="1"/>
    <col min="1880" max="1880" width="14.81640625" bestFit="1" customWidth="1"/>
    <col min="1881" max="1881" width="17.6328125" bestFit="1" customWidth="1"/>
    <col min="1882" max="1882" width="10.08984375" bestFit="1" customWidth="1"/>
    <col min="1883" max="1883" width="5" bestFit="1" customWidth="1"/>
    <col min="1884" max="1884" width="17" bestFit="1" customWidth="1"/>
    <col min="1885" max="1885" width="5.90625" bestFit="1" customWidth="1"/>
    <col min="1887" max="1887" width="13.90625" bestFit="1" customWidth="1"/>
    <col min="1888" max="1888" width="10" bestFit="1" customWidth="1"/>
    <col min="1889" max="1889" width="8.1796875" bestFit="1" customWidth="1"/>
    <col min="1890" max="1890" width="8.26953125" bestFit="1" customWidth="1"/>
    <col min="1891" max="1891" width="15.453125" bestFit="1" customWidth="1"/>
    <col min="1892" max="1892" width="10.81640625" bestFit="1" customWidth="1"/>
    <col min="1893" max="1893" width="5.36328125" bestFit="1" customWidth="1"/>
    <col min="1894" max="1894" width="7.54296875" bestFit="1" customWidth="1"/>
    <col min="1895" max="1895" width="9.6328125" bestFit="1" customWidth="1"/>
    <col min="1896" max="1896" width="10.36328125" bestFit="1" customWidth="1"/>
    <col min="1897" max="1897" width="20.7265625" bestFit="1" customWidth="1"/>
    <col min="1898" max="1898" width="10.08984375" bestFit="1" customWidth="1"/>
    <col min="1899" max="1899" width="17.08984375" bestFit="1" customWidth="1"/>
    <col min="1900" max="1900" width="7.54296875" bestFit="1" customWidth="1"/>
    <col min="1901" max="1901" width="17.81640625" bestFit="1" customWidth="1"/>
    <col min="1902" max="1902" width="14.26953125" bestFit="1" customWidth="1"/>
    <col min="1903" max="1903" width="8.1796875" bestFit="1" customWidth="1"/>
    <col min="1904" max="1904" width="17.6328125" bestFit="1" customWidth="1"/>
    <col min="1905" max="1905" width="10.36328125" bestFit="1" customWidth="1"/>
    <col min="1906" max="1906" width="9.81640625" bestFit="1" customWidth="1"/>
    <col min="1907" max="1907" width="14.26953125" bestFit="1" customWidth="1"/>
    <col min="1908" max="1908" width="9.7265625" bestFit="1" customWidth="1"/>
    <col min="1909" max="1909" width="9.6328125" bestFit="1" customWidth="1"/>
    <col min="1910" max="1910" width="26.81640625" bestFit="1" customWidth="1"/>
    <col min="1911" max="1911" width="6.7265625" bestFit="1" customWidth="1"/>
    <col min="1912" max="1912" width="10" bestFit="1" customWidth="1"/>
    <col min="1913" max="1913" width="10.08984375" bestFit="1" customWidth="1"/>
    <col min="1914" max="1914" width="18.7265625" bestFit="1" customWidth="1"/>
    <col min="1915" max="1915" width="7.7265625" bestFit="1" customWidth="1"/>
    <col min="1916" max="1916" width="15.36328125" bestFit="1" customWidth="1"/>
    <col min="1917" max="1917" width="20.1796875" bestFit="1" customWidth="1"/>
    <col min="1918" max="1918" width="7" bestFit="1" customWidth="1"/>
    <col min="1919" max="1919" width="18.1796875" bestFit="1" customWidth="1"/>
    <col min="1920" max="1920" width="14.81640625" bestFit="1" customWidth="1"/>
    <col min="1921" max="1922" width="17.453125" bestFit="1" customWidth="1"/>
    <col min="1923" max="1923" width="8.1796875" bestFit="1" customWidth="1"/>
    <col min="1924" max="1924" width="13.1796875" bestFit="1" customWidth="1"/>
    <col min="1926" max="1926" width="11.7265625" bestFit="1" customWidth="1"/>
    <col min="1927" max="1927" width="24" bestFit="1" customWidth="1"/>
    <col min="1928" max="1928" width="7.08984375" bestFit="1" customWidth="1"/>
    <col min="1929" max="1929" width="5.7265625" bestFit="1" customWidth="1"/>
    <col min="1930" max="1930" width="9.36328125" bestFit="1" customWidth="1"/>
    <col min="1931" max="1931" width="13.81640625" bestFit="1" customWidth="1"/>
    <col min="1932" max="1932" width="18.453125" bestFit="1" customWidth="1"/>
    <col min="1933" max="1933" width="15.81640625" bestFit="1" customWidth="1"/>
    <col min="1934" max="1934" width="10.81640625" bestFit="1" customWidth="1"/>
    <col min="1935" max="1935" width="17.26953125" bestFit="1" customWidth="1"/>
    <col min="1936" max="1936" width="7" bestFit="1" customWidth="1"/>
    <col min="1937" max="1937" width="22.36328125" bestFit="1" customWidth="1"/>
    <col min="1938" max="1938" width="19.36328125" bestFit="1" customWidth="1"/>
    <col min="1939" max="1939" width="13.26953125" bestFit="1" customWidth="1"/>
    <col min="1940" max="1940" width="13.81640625" bestFit="1" customWidth="1"/>
    <col min="1941" max="1941" width="7.453125" bestFit="1" customWidth="1"/>
    <col min="1942" max="1942" width="24" bestFit="1" customWidth="1"/>
    <col min="1943" max="1943" width="7.36328125" bestFit="1" customWidth="1"/>
    <col min="1944" max="1944" width="13.1796875" bestFit="1" customWidth="1"/>
    <col min="1945" max="1945" width="8.36328125" bestFit="1" customWidth="1"/>
    <col min="1946" max="1946" width="7.54296875" bestFit="1" customWidth="1"/>
    <col min="1947" max="1947" width="20.90625" bestFit="1" customWidth="1"/>
    <col min="1948" max="1948" width="14.453125" bestFit="1" customWidth="1"/>
    <col min="1949" max="1949" width="8.81640625" bestFit="1" customWidth="1"/>
    <col min="1950" max="1950" width="6.90625" bestFit="1" customWidth="1"/>
    <col min="1951" max="1951" width="15.7265625" bestFit="1" customWidth="1"/>
    <col min="1952" max="1952" width="10.26953125" bestFit="1" customWidth="1"/>
    <col min="1953" max="1953" width="7.81640625" bestFit="1" customWidth="1"/>
    <col min="1954" max="1954" width="16.1796875" bestFit="1" customWidth="1"/>
    <col min="1955" max="1955" width="18" bestFit="1" customWidth="1"/>
    <col min="1956" max="1956" width="19.1796875" bestFit="1" customWidth="1"/>
    <col min="1957" max="1957" width="17.1796875" bestFit="1" customWidth="1"/>
    <col min="1958" max="1958" width="15.81640625" bestFit="1" customWidth="1"/>
    <col min="1959" max="1960" width="15.08984375" bestFit="1" customWidth="1"/>
    <col min="1961" max="1961" width="14.54296875" bestFit="1" customWidth="1"/>
  </cols>
  <sheetData>
    <row r="3" spans="1:10" x14ac:dyDescent="0.35">
      <c r="A3" s="199" t="s">
        <v>582</v>
      </c>
      <c r="B3" s="200" t="s">
        <v>593</v>
      </c>
      <c r="C3" s="200" t="s">
        <v>592</v>
      </c>
      <c r="D3" s="200" t="s">
        <v>591</v>
      </c>
      <c r="E3" s="200" t="s">
        <v>590</v>
      </c>
      <c r="F3" s="200" t="s">
        <v>589</v>
      </c>
      <c r="G3" s="200" t="s">
        <v>588</v>
      </c>
      <c r="H3" s="200" t="s">
        <v>587</v>
      </c>
      <c r="I3" s="200" t="s">
        <v>586</v>
      </c>
      <c r="J3" s="200" t="s">
        <v>585</v>
      </c>
    </row>
    <row r="4" spans="1:10" x14ac:dyDescent="0.35">
      <c r="A4" s="5">
        <v>1</v>
      </c>
      <c r="B4" s="200">
        <v>12</v>
      </c>
      <c r="C4" s="200">
        <v>1955000</v>
      </c>
      <c r="D4" s="200">
        <v>380000</v>
      </c>
      <c r="E4" s="200">
        <v>150000</v>
      </c>
      <c r="F4" s="200">
        <v>385000</v>
      </c>
      <c r="G4" s="200">
        <v>320000</v>
      </c>
      <c r="H4" s="200">
        <v>280000</v>
      </c>
      <c r="I4" s="200">
        <v>260000</v>
      </c>
      <c r="J4" s="200">
        <v>180000</v>
      </c>
    </row>
    <row r="5" spans="1:10" x14ac:dyDescent="0.35">
      <c r="A5" s="5">
        <v>2</v>
      </c>
      <c r="B5" s="200">
        <v>10</v>
      </c>
      <c r="C5" s="200">
        <v>1890000</v>
      </c>
      <c r="D5" s="200">
        <v>675000</v>
      </c>
      <c r="E5" s="200">
        <v>35000</v>
      </c>
      <c r="F5" s="200">
        <v>385000</v>
      </c>
      <c r="G5" s="200">
        <v>35000</v>
      </c>
      <c r="H5" s="200">
        <v>325000</v>
      </c>
      <c r="I5" s="200">
        <v>75000</v>
      </c>
      <c r="J5" s="200">
        <v>360000</v>
      </c>
    </row>
    <row r="6" spans="1:10" x14ac:dyDescent="0.35">
      <c r="A6" s="5">
        <v>3</v>
      </c>
      <c r="B6" s="200">
        <v>13</v>
      </c>
      <c r="C6" s="200">
        <v>2260000</v>
      </c>
      <c r="D6" s="200">
        <v>910000</v>
      </c>
      <c r="E6" s="200">
        <v>100000</v>
      </c>
      <c r="F6" s="200">
        <v>100000</v>
      </c>
      <c r="G6" s="200">
        <v>130000</v>
      </c>
      <c r="H6" s="200">
        <v>640000</v>
      </c>
      <c r="I6" s="200">
        <v>110000</v>
      </c>
      <c r="J6" s="200">
        <v>270000</v>
      </c>
    </row>
    <row r="7" spans="1:10" x14ac:dyDescent="0.35">
      <c r="A7" s="5">
        <v>4</v>
      </c>
      <c r="B7" s="200">
        <v>22</v>
      </c>
      <c r="C7" s="200">
        <v>2955000</v>
      </c>
      <c r="D7" s="200">
        <v>810000</v>
      </c>
      <c r="E7" s="200">
        <v>185000</v>
      </c>
      <c r="F7" s="200">
        <v>445000</v>
      </c>
      <c r="G7" s="200">
        <v>305000</v>
      </c>
      <c r="H7" s="200">
        <v>415000</v>
      </c>
      <c r="I7" s="200">
        <v>330000</v>
      </c>
      <c r="J7" s="200">
        <v>465000</v>
      </c>
    </row>
    <row r="8" spans="1:10" x14ac:dyDescent="0.35">
      <c r="A8" s="5">
        <v>5</v>
      </c>
      <c r="B8" s="200">
        <v>40</v>
      </c>
      <c r="C8" s="200">
        <v>5770000</v>
      </c>
      <c r="D8" s="200">
        <v>1010000</v>
      </c>
      <c r="E8" s="200">
        <v>980000</v>
      </c>
      <c r="F8" s="200">
        <v>900000</v>
      </c>
      <c r="G8" s="200">
        <v>660000</v>
      </c>
      <c r="H8" s="200">
        <v>600000</v>
      </c>
      <c r="I8" s="200">
        <v>720000</v>
      </c>
      <c r="J8" s="200">
        <v>900000</v>
      </c>
    </row>
    <row r="9" spans="1:10" x14ac:dyDescent="0.35">
      <c r="A9" s="5">
        <v>6</v>
      </c>
      <c r="B9" s="200">
        <v>32</v>
      </c>
      <c r="C9" s="200">
        <v>5640000</v>
      </c>
      <c r="D9" s="200">
        <v>1160000</v>
      </c>
      <c r="E9" s="200">
        <v>450000</v>
      </c>
      <c r="F9" s="200">
        <v>1500000</v>
      </c>
      <c r="G9" s="200">
        <v>490000</v>
      </c>
      <c r="H9" s="200">
        <v>920000</v>
      </c>
      <c r="I9" s="200">
        <v>570000</v>
      </c>
      <c r="J9" s="200">
        <v>550000</v>
      </c>
    </row>
    <row r="10" spans="1:10" x14ac:dyDescent="0.35">
      <c r="A10" s="5">
        <v>7</v>
      </c>
      <c r="B10" s="200">
        <v>14</v>
      </c>
      <c r="C10" s="200">
        <v>2530000</v>
      </c>
      <c r="D10" s="200">
        <v>565000</v>
      </c>
      <c r="E10" s="200">
        <v>235000</v>
      </c>
      <c r="F10" s="200">
        <v>390000</v>
      </c>
      <c r="G10" s="200">
        <v>270000</v>
      </c>
      <c r="H10" s="200">
        <v>450000</v>
      </c>
      <c r="I10" s="200">
        <v>220000</v>
      </c>
      <c r="J10" s="200">
        <v>400000</v>
      </c>
    </row>
    <row r="11" spans="1:10" x14ac:dyDescent="0.35">
      <c r="A11" s="5">
        <v>8</v>
      </c>
      <c r="B11" s="200">
        <v>16</v>
      </c>
      <c r="C11" s="200">
        <v>2400000</v>
      </c>
      <c r="D11" s="200">
        <v>840000</v>
      </c>
      <c r="E11" s="200">
        <v>125000</v>
      </c>
      <c r="F11" s="200">
        <v>240000</v>
      </c>
      <c r="G11" s="200">
        <v>100000</v>
      </c>
      <c r="H11" s="200">
        <v>65000</v>
      </c>
      <c r="I11" s="200">
        <v>845000</v>
      </c>
      <c r="J11" s="200">
        <v>185000</v>
      </c>
    </row>
    <row r="12" spans="1:10" x14ac:dyDescent="0.35">
      <c r="A12" s="5">
        <v>9</v>
      </c>
      <c r="B12" s="200">
        <v>15</v>
      </c>
      <c r="C12" s="200">
        <v>2060000</v>
      </c>
      <c r="D12" s="200">
        <v>1010000</v>
      </c>
      <c r="F12" s="200">
        <v>210000</v>
      </c>
      <c r="G12" s="200">
        <v>50000</v>
      </c>
      <c r="H12" s="200">
        <v>100000</v>
      </c>
      <c r="I12" s="200">
        <v>260000</v>
      </c>
      <c r="J12" s="200">
        <v>430000</v>
      </c>
    </row>
    <row r="13" spans="1:10" x14ac:dyDescent="0.35">
      <c r="A13" s="5">
        <v>10</v>
      </c>
      <c r="B13" s="200">
        <v>7</v>
      </c>
      <c r="C13" s="200">
        <v>620000</v>
      </c>
      <c r="D13" s="200">
        <v>500000</v>
      </c>
      <c r="E13" s="200">
        <v>20000</v>
      </c>
      <c r="F13" s="200">
        <v>20000</v>
      </c>
      <c r="G13" s="200">
        <v>20000</v>
      </c>
      <c r="H13" s="200">
        <v>20000</v>
      </c>
      <c r="I13" s="200">
        <v>20000</v>
      </c>
      <c r="J13" s="200">
        <v>20000</v>
      </c>
    </row>
    <row r="14" spans="1:10" x14ac:dyDescent="0.35">
      <c r="A14" s="5">
        <v>11</v>
      </c>
      <c r="B14" s="200">
        <v>20</v>
      </c>
      <c r="C14" s="200">
        <v>2845000</v>
      </c>
      <c r="D14" s="200">
        <v>1060000</v>
      </c>
      <c r="E14" s="200">
        <v>200000</v>
      </c>
      <c r="F14" s="200">
        <v>375000</v>
      </c>
      <c r="G14" s="200">
        <v>225000</v>
      </c>
      <c r="H14" s="200">
        <v>305000</v>
      </c>
      <c r="I14" s="200">
        <v>310000</v>
      </c>
      <c r="J14" s="200">
        <v>490000</v>
      </c>
    </row>
    <row r="15" spans="1:10" x14ac:dyDescent="0.35">
      <c r="A15" s="5">
        <v>12</v>
      </c>
      <c r="B15" s="200">
        <v>36</v>
      </c>
      <c r="C15" s="200">
        <v>4215000</v>
      </c>
      <c r="D15" s="200">
        <v>1560000</v>
      </c>
      <c r="E15" s="200">
        <v>415000</v>
      </c>
      <c r="F15" s="200">
        <v>305000</v>
      </c>
      <c r="G15" s="200">
        <v>635000</v>
      </c>
      <c r="H15" s="200">
        <v>485000</v>
      </c>
      <c r="I15" s="200">
        <v>745000</v>
      </c>
      <c r="J15" s="200">
        <v>655000</v>
      </c>
    </row>
    <row r="16" spans="1:10" x14ac:dyDescent="0.35">
      <c r="A16" s="5">
        <v>13</v>
      </c>
      <c r="B16" s="200">
        <v>6</v>
      </c>
      <c r="C16" s="200">
        <v>610000</v>
      </c>
      <c r="D16" s="200">
        <v>470000</v>
      </c>
      <c r="E16" s="200">
        <v>95000</v>
      </c>
      <c r="J16" s="200">
        <v>45000</v>
      </c>
    </row>
    <row r="17" spans="1:10" x14ac:dyDescent="0.35">
      <c r="A17" s="5" t="s">
        <v>279</v>
      </c>
      <c r="B17" s="200">
        <v>11</v>
      </c>
      <c r="C17" s="200">
        <v>660000</v>
      </c>
      <c r="D17" s="200">
        <v>1360000</v>
      </c>
      <c r="J17" s="200">
        <v>300000</v>
      </c>
    </row>
    <row r="18" spans="1:10" x14ac:dyDescent="0.35">
      <c r="A18" s="5" t="s">
        <v>583</v>
      </c>
      <c r="B18" s="200">
        <v>1</v>
      </c>
      <c r="C18" s="200">
        <v>36410000</v>
      </c>
      <c r="D18" s="200">
        <v>12310000</v>
      </c>
      <c r="E18" s="200">
        <v>2990000</v>
      </c>
      <c r="F18" s="200">
        <v>5255000</v>
      </c>
      <c r="G18" s="200">
        <v>3240000</v>
      </c>
      <c r="H18" s="200">
        <v>4765000</v>
      </c>
      <c r="I18" s="200">
        <v>4465000</v>
      </c>
      <c r="J18" s="200">
        <v>5250000</v>
      </c>
    </row>
    <row r="19" spans="1:10" x14ac:dyDescent="0.35">
      <c r="A19" s="5" t="s">
        <v>584</v>
      </c>
      <c r="B19" s="200">
        <v>255</v>
      </c>
      <c r="C19" s="200">
        <v>72820000</v>
      </c>
      <c r="D19" s="200">
        <v>24620000</v>
      </c>
      <c r="E19" s="200">
        <v>5980000</v>
      </c>
      <c r="F19" s="200">
        <v>10510000</v>
      </c>
      <c r="G19" s="200">
        <v>6480000</v>
      </c>
      <c r="H19" s="200">
        <v>9370000</v>
      </c>
      <c r="I19" s="200">
        <v>8930000</v>
      </c>
      <c r="J19" s="200">
        <v>10500000</v>
      </c>
    </row>
    <row r="23" spans="1:10" s="169" customFormat="1" x14ac:dyDescent="0.35">
      <c r="A23" s="219" t="s">
        <v>611</v>
      </c>
      <c r="B23" s="220"/>
      <c r="C23" s="170"/>
      <c r="D23" s="170"/>
      <c r="E23" s="170"/>
      <c r="F23" s="170"/>
      <c r="G23" s="170"/>
      <c r="H23" s="170"/>
      <c r="I23" s="170"/>
      <c r="J23" s="170"/>
    </row>
    <row r="24" spans="1:10" s="218" customFormat="1" x14ac:dyDescent="0.35">
      <c r="A24" s="221" t="s">
        <v>612</v>
      </c>
      <c r="B24" s="222">
        <v>254</v>
      </c>
      <c r="C24" s="168"/>
      <c r="D24" s="168"/>
      <c r="E24" s="168"/>
      <c r="F24" s="168"/>
      <c r="G24" s="168"/>
      <c r="H24" s="168"/>
      <c r="I24" s="168"/>
      <c r="J24" s="168"/>
    </row>
    <row r="25" spans="1:10" s="218" customFormat="1" x14ac:dyDescent="0.35">
      <c r="A25" s="221" t="s">
        <v>613</v>
      </c>
      <c r="B25" s="222">
        <v>74</v>
      </c>
      <c r="C25" s="168"/>
      <c r="D25" s="168"/>
      <c r="E25" s="168"/>
      <c r="F25" s="168"/>
      <c r="G25" s="168"/>
      <c r="H25" s="168"/>
      <c r="I25" s="168"/>
      <c r="J25" s="168"/>
    </row>
    <row r="26" spans="1:10" x14ac:dyDescent="0.35">
      <c r="A26" s="223" t="s">
        <v>614</v>
      </c>
      <c r="B26" s="224">
        <f>SUM(B24-B25)</f>
        <v>180</v>
      </c>
    </row>
    <row r="27" spans="1:10" x14ac:dyDescent="0.35">
      <c r="A27" s="225"/>
      <c r="B27" s="226"/>
    </row>
    <row r="28" spans="1:10" x14ac:dyDescent="0.35">
      <c r="A28" s="225"/>
      <c r="B28" s="226"/>
    </row>
    <row r="29" spans="1:10" s="169" customFormat="1" x14ac:dyDescent="0.35">
      <c r="A29" s="223" t="s">
        <v>615</v>
      </c>
      <c r="B29" s="224"/>
      <c r="C29" s="170"/>
      <c r="D29" s="170"/>
      <c r="E29" s="170"/>
      <c r="F29" s="170"/>
      <c r="G29" s="170"/>
      <c r="H29" s="170"/>
      <c r="I29" s="170"/>
      <c r="J29" s="170"/>
    </row>
    <row r="30" spans="1:10" x14ac:dyDescent="0.35">
      <c r="A30" s="221" t="s">
        <v>616</v>
      </c>
      <c r="B30" s="226">
        <v>7</v>
      </c>
    </row>
    <row r="31" spans="1:10" x14ac:dyDescent="0.35">
      <c r="A31" s="221" t="s">
        <v>617</v>
      </c>
      <c r="B31" s="226">
        <f>SUM(GETPIVOTDATA("Sum of Total",$A$3,"RT",))</f>
        <v>36410000</v>
      </c>
    </row>
    <row r="32" spans="1:10" s="169" customFormat="1" x14ac:dyDescent="0.35">
      <c r="A32" s="223" t="s">
        <v>618</v>
      </c>
      <c r="B32" s="224">
        <f>B31/B30</f>
        <v>5201428.5714285718</v>
      </c>
      <c r="C32" s="170"/>
      <c r="D32" s="170"/>
      <c r="E32" s="170"/>
      <c r="F32" s="170"/>
      <c r="G32" s="170"/>
      <c r="H32" s="170"/>
      <c r="I32" s="170"/>
      <c r="J32" s="170"/>
    </row>
    <row r="33" spans="1:10" x14ac:dyDescent="0.35">
      <c r="A33" s="225"/>
      <c r="B33" s="226"/>
    </row>
    <row r="34" spans="1:10" s="169" customFormat="1" x14ac:dyDescent="0.35">
      <c r="A34" s="223" t="s">
        <v>619</v>
      </c>
      <c r="B34" s="224"/>
      <c r="C34" s="170"/>
      <c r="D34" s="170"/>
      <c r="E34" s="170"/>
      <c r="F34" s="170"/>
      <c r="G34" s="170"/>
      <c r="H34" s="170"/>
      <c r="I34" s="170"/>
      <c r="J34" s="170"/>
    </row>
    <row r="35" spans="1:10" x14ac:dyDescent="0.35">
      <c r="A35" s="221" t="s">
        <v>620</v>
      </c>
      <c r="B35" s="226">
        <f>B25</f>
        <v>74</v>
      </c>
    </row>
    <row r="36" spans="1:10" x14ac:dyDescent="0.35">
      <c r="A36" s="221" t="s">
        <v>621</v>
      </c>
      <c r="B36" s="226">
        <v>25000</v>
      </c>
    </row>
    <row r="37" spans="1:10" x14ac:dyDescent="0.35">
      <c r="A37" s="221" t="s">
        <v>622</v>
      </c>
      <c r="B37" s="226">
        <f>SUM(B35*B36)</f>
        <v>1850000</v>
      </c>
    </row>
    <row r="38" spans="1:10" s="169" customFormat="1" x14ac:dyDescent="0.35">
      <c r="A38" s="227" t="s">
        <v>623</v>
      </c>
      <c r="B38" s="228">
        <f>B37*12</f>
        <v>22200000</v>
      </c>
      <c r="C38" s="170"/>
      <c r="D38" s="170"/>
      <c r="E38" s="170"/>
      <c r="F38" s="170"/>
      <c r="G38" s="170"/>
      <c r="H38" s="170"/>
      <c r="I38" s="170"/>
      <c r="J38" s="170"/>
    </row>
    <row r="39" spans="1:10" x14ac:dyDescent="0.35">
      <c r="A39" s="2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B1D2-80AE-4239-89CF-6EFEF6641753}">
  <sheetPr>
    <tabColor rgb="FF00B050"/>
  </sheetPr>
  <dimension ref="A1:W270"/>
  <sheetViews>
    <sheetView tabSelected="1" workbookViewId="0">
      <selection activeCell="K149" sqref="K149"/>
    </sheetView>
  </sheetViews>
  <sheetFormatPr defaultRowHeight="14.5" x14ac:dyDescent="0.35"/>
  <cols>
    <col min="1" max="1" width="3.81640625" style="178" bestFit="1" customWidth="1"/>
    <col min="2" max="2" width="19.1796875" style="178" customWidth="1"/>
    <col min="3" max="3" width="5.81640625" style="178" customWidth="1"/>
    <col min="4" max="4" width="5.08984375" style="190" customWidth="1"/>
    <col min="5" max="5" width="8.81640625" style="178" customWidth="1"/>
    <col min="6" max="6" width="5" style="178" customWidth="1"/>
    <col min="7" max="7" width="3.26953125" style="178" customWidth="1"/>
    <col min="8" max="8" width="9.54296875" style="178" customWidth="1"/>
    <col min="9" max="9" width="11.1796875" style="191" bestFit="1" customWidth="1"/>
    <col min="10" max="20" width="9.36328125" style="191" customWidth="1"/>
    <col min="21" max="21" width="11.1796875" style="178" bestFit="1" customWidth="1"/>
    <col min="22" max="22" width="8.7265625" style="178"/>
    <col min="23" max="23" width="10.1796875" style="178" bestFit="1" customWidth="1"/>
    <col min="24" max="16384" width="8.7265625" style="178"/>
  </cols>
  <sheetData>
    <row r="1" spans="1:21" s="171" customFormat="1" x14ac:dyDescent="0.35">
      <c r="A1" s="171" t="s">
        <v>574</v>
      </c>
      <c r="D1" s="172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21" x14ac:dyDescent="0.35">
      <c r="A2" s="174" t="s">
        <v>4</v>
      </c>
      <c r="B2" s="174" t="s">
        <v>0</v>
      </c>
      <c r="C2" s="174" t="s">
        <v>575</v>
      </c>
      <c r="D2" s="174" t="s">
        <v>2</v>
      </c>
      <c r="E2" s="175" t="s">
        <v>1</v>
      </c>
      <c r="F2" s="175" t="s">
        <v>516</v>
      </c>
      <c r="G2" s="175" t="s">
        <v>517</v>
      </c>
      <c r="H2" s="174" t="s">
        <v>280</v>
      </c>
      <c r="I2" s="176" t="s">
        <v>518</v>
      </c>
      <c r="J2" s="176" t="s">
        <v>519</v>
      </c>
      <c r="K2" s="176" t="s">
        <v>520</v>
      </c>
      <c r="L2" s="176" t="s">
        <v>521</v>
      </c>
      <c r="M2" s="176" t="s">
        <v>522</v>
      </c>
      <c r="N2" s="176" t="s">
        <v>523</v>
      </c>
      <c r="O2" s="176" t="s">
        <v>524</v>
      </c>
      <c r="P2" s="176" t="s">
        <v>525</v>
      </c>
      <c r="Q2" s="176" t="s">
        <v>526</v>
      </c>
      <c r="R2" s="176" t="s">
        <v>527</v>
      </c>
      <c r="S2" s="177" t="s">
        <v>528</v>
      </c>
      <c r="T2" s="177" t="s">
        <v>529</v>
      </c>
      <c r="U2" s="177" t="s">
        <v>542</v>
      </c>
    </row>
    <row r="3" spans="1:21" x14ac:dyDescent="0.35">
      <c r="A3" s="166">
        <v>1</v>
      </c>
      <c r="B3" s="167" t="s">
        <v>511</v>
      </c>
      <c r="C3" s="42">
        <v>1</v>
      </c>
      <c r="D3" s="179">
        <v>1</v>
      </c>
      <c r="E3" s="167" t="s">
        <v>70</v>
      </c>
      <c r="F3" s="166" t="s">
        <v>16</v>
      </c>
      <c r="G3" s="180">
        <v>25</v>
      </c>
      <c r="H3" s="167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2">
        <f t="shared" ref="U3:U66" si="0">SUM(I3:T3)</f>
        <v>0</v>
      </c>
    </row>
    <row r="4" spans="1:21" x14ac:dyDescent="0.35">
      <c r="A4" s="166">
        <v>2</v>
      </c>
      <c r="B4" s="167" t="s">
        <v>377</v>
      </c>
      <c r="C4" s="122">
        <v>2</v>
      </c>
      <c r="D4" s="179">
        <v>1</v>
      </c>
      <c r="E4" s="167" t="s">
        <v>70</v>
      </c>
      <c r="F4" s="166" t="s">
        <v>16</v>
      </c>
      <c r="G4" s="180">
        <v>25</v>
      </c>
      <c r="H4" s="167"/>
      <c r="I4" s="196">
        <v>30000</v>
      </c>
      <c r="J4" s="196"/>
      <c r="K4" s="196">
        <v>105000</v>
      </c>
      <c r="L4" s="196"/>
      <c r="M4" s="196"/>
      <c r="N4" s="196"/>
      <c r="O4" s="196"/>
      <c r="P4" s="196"/>
      <c r="Q4" s="181"/>
      <c r="R4" s="181"/>
      <c r="S4" s="181"/>
      <c r="T4" s="181"/>
      <c r="U4" s="182">
        <f t="shared" si="0"/>
        <v>135000</v>
      </c>
    </row>
    <row r="5" spans="1:21" x14ac:dyDescent="0.35">
      <c r="A5" s="166">
        <v>3</v>
      </c>
      <c r="B5" s="183" t="s">
        <v>544</v>
      </c>
      <c r="C5" s="167"/>
      <c r="D5" s="179">
        <v>1</v>
      </c>
      <c r="E5" s="167"/>
      <c r="F5" s="166"/>
      <c r="G5" s="180"/>
      <c r="H5" s="167"/>
      <c r="I5" s="181"/>
      <c r="J5" s="181"/>
      <c r="K5" s="181"/>
      <c r="L5" s="181"/>
      <c r="M5" s="196">
        <v>100000</v>
      </c>
      <c r="N5" s="196"/>
      <c r="O5" s="196"/>
      <c r="P5" s="196"/>
      <c r="Q5" s="196"/>
      <c r="R5" s="181"/>
      <c r="S5" s="181"/>
      <c r="T5" s="181"/>
      <c r="U5" s="182">
        <f t="shared" si="0"/>
        <v>100000</v>
      </c>
    </row>
    <row r="6" spans="1:21" x14ac:dyDescent="0.35">
      <c r="A6" s="166">
        <v>4</v>
      </c>
      <c r="B6" s="167" t="s">
        <v>398</v>
      </c>
      <c r="C6" s="192">
        <v>2</v>
      </c>
      <c r="D6" s="179">
        <v>1</v>
      </c>
      <c r="E6" s="167" t="s">
        <v>70</v>
      </c>
      <c r="F6" s="166" t="s">
        <v>15</v>
      </c>
      <c r="G6" s="180">
        <v>22</v>
      </c>
      <c r="H6" s="167">
        <v>817332032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2">
        <f t="shared" si="0"/>
        <v>0</v>
      </c>
    </row>
    <row r="7" spans="1:21" x14ac:dyDescent="0.35">
      <c r="A7" s="166">
        <v>5</v>
      </c>
      <c r="B7" s="167" t="s">
        <v>373</v>
      </c>
      <c r="C7" s="42">
        <v>2</v>
      </c>
      <c r="D7" s="179">
        <v>1</v>
      </c>
      <c r="E7" s="167" t="s">
        <v>70</v>
      </c>
      <c r="F7" s="166" t="s">
        <v>15</v>
      </c>
      <c r="G7" s="180">
        <v>1</v>
      </c>
      <c r="H7" s="167"/>
      <c r="I7" s="196">
        <v>60000</v>
      </c>
      <c r="J7" s="196">
        <v>60000</v>
      </c>
      <c r="K7" s="196"/>
      <c r="L7" s="196">
        <v>180000</v>
      </c>
      <c r="M7" s="196"/>
      <c r="N7" s="196">
        <v>120000</v>
      </c>
      <c r="O7" s="181"/>
      <c r="P7" s="181"/>
      <c r="Q7" s="181"/>
      <c r="R7" s="181"/>
      <c r="S7" s="181"/>
      <c r="T7" s="181"/>
      <c r="U7" s="182">
        <f t="shared" si="0"/>
        <v>420000</v>
      </c>
    </row>
    <row r="8" spans="1:21" x14ac:dyDescent="0.35">
      <c r="A8" s="166">
        <v>6</v>
      </c>
      <c r="B8" s="167" t="s">
        <v>376</v>
      </c>
      <c r="C8" s="42">
        <v>2</v>
      </c>
      <c r="D8" s="179">
        <v>1</v>
      </c>
      <c r="E8" s="167" t="s">
        <v>70</v>
      </c>
      <c r="F8" s="166" t="s">
        <v>15</v>
      </c>
      <c r="G8" s="180">
        <v>4</v>
      </c>
      <c r="H8" s="167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2">
        <f t="shared" si="0"/>
        <v>0</v>
      </c>
    </row>
    <row r="9" spans="1:21" x14ac:dyDescent="0.35">
      <c r="A9" s="166">
        <v>7</v>
      </c>
      <c r="B9" s="167" t="s">
        <v>10</v>
      </c>
      <c r="C9" s="192">
        <v>2</v>
      </c>
      <c r="D9" s="179">
        <v>1</v>
      </c>
      <c r="E9" s="167" t="s">
        <v>70</v>
      </c>
      <c r="F9" s="166" t="s">
        <v>16</v>
      </c>
      <c r="G9" s="180">
        <v>11</v>
      </c>
      <c r="H9" s="167"/>
      <c r="I9" s="196">
        <v>40000</v>
      </c>
      <c r="J9" s="196"/>
      <c r="K9" s="196">
        <v>100000</v>
      </c>
      <c r="L9" s="196"/>
      <c r="M9" s="196"/>
      <c r="N9" s="196"/>
      <c r="O9" s="196"/>
      <c r="P9" s="181"/>
      <c r="Q9" s="181"/>
      <c r="R9" s="181"/>
      <c r="S9" s="181"/>
      <c r="T9" s="181"/>
      <c r="U9" s="182">
        <f t="shared" si="0"/>
        <v>140000</v>
      </c>
    </row>
    <row r="10" spans="1:21" x14ac:dyDescent="0.35">
      <c r="A10" s="166">
        <v>8</v>
      </c>
      <c r="B10" s="183" t="s">
        <v>530</v>
      </c>
      <c r="C10" s="167"/>
      <c r="D10" s="179">
        <v>1</v>
      </c>
      <c r="E10" s="167"/>
      <c r="F10" s="166"/>
      <c r="G10" s="180"/>
      <c r="H10" s="167"/>
      <c r="I10" s="196">
        <v>90000</v>
      </c>
      <c r="J10" s="196">
        <v>90000</v>
      </c>
      <c r="K10" s="196">
        <v>90000</v>
      </c>
      <c r="L10" s="196">
        <v>90000</v>
      </c>
      <c r="M10" s="196">
        <v>90000</v>
      </c>
      <c r="N10" s="196">
        <v>90000</v>
      </c>
      <c r="O10" s="196">
        <v>90000</v>
      </c>
      <c r="P10" s="181"/>
      <c r="Q10" s="181"/>
      <c r="R10" s="181"/>
      <c r="S10" s="181"/>
      <c r="T10" s="181"/>
      <c r="U10" s="182">
        <f t="shared" si="0"/>
        <v>630000</v>
      </c>
    </row>
    <row r="11" spans="1:21" x14ac:dyDescent="0.35">
      <c r="A11" s="166">
        <v>9</v>
      </c>
      <c r="B11" s="167" t="s">
        <v>402</v>
      </c>
      <c r="C11" s="42">
        <v>1</v>
      </c>
      <c r="D11" s="179">
        <v>1</v>
      </c>
      <c r="E11" s="167" t="s">
        <v>70</v>
      </c>
      <c r="F11" s="166" t="s">
        <v>14</v>
      </c>
      <c r="G11" s="180">
        <v>25</v>
      </c>
      <c r="H11" s="167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2">
        <f t="shared" si="0"/>
        <v>0</v>
      </c>
    </row>
    <row r="12" spans="1:21" x14ac:dyDescent="0.35">
      <c r="A12" s="166">
        <v>10</v>
      </c>
      <c r="B12" s="167" t="s">
        <v>7</v>
      </c>
      <c r="C12" s="42">
        <v>2</v>
      </c>
      <c r="D12" s="179">
        <v>1</v>
      </c>
      <c r="E12" s="167" t="s">
        <v>70</v>
      </c>
      <c r="F12" s="166" t="s">
        <v>15</v>
      </c>
      <c r="G12" s="180">
        <v>25</v>
      </c>
      <c r="H12" s="167"/>
      <c r="I12" s="196">
        <v>40000</v>
      </c>
      <c r="J12" s="196"/>
      <c r="K12" s="196">
        <v>40000</v>
      </c>
      <c r="L12" s="196"/>
      <c r="M12" s="196">
        <v>40000</v>
      </c>
      <c r="N12" s="196"/>
      <c r="O12" s="196">
        <v>40000</v>
      </c>
      <c r="P12" s="196"/>
      <c r="Q12" s="181"/>
      <c r="R12" s="181"/>
      <c r="S12" s="181"/>
      <c r="T12" s="181"/>
      <c r="U12" s="182">
        <f t="shared" si="0"/>
        <v>160000</v>
      </c>
    </row>
    <row r="13" spans="1:21" x14ac:dyDescent="0.35">
      <c r="A13" s="166">
        <v>11</v>
      </c>
      <c r="B13" s="167" t="s">
        <v>374</v>
      </c>
      <c r="C13" s="42">
        <v>2</v>
      </c>
      <c r="D13" s="179">
        <v>1</v>
      </c>
      <c r="E13" s="167" t="s">
        <v>70</v>
      </c>
      <c r="F13" s="166" t="s">
        <v>15</v>
      </c>
      <c r="G13" s="180">
        <v>7</v>
      </c>
      <c r="H13" s="167"/>
      <c r="I13" s="196">
        <v>120000</v>
      </c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82">
        <f t="shared" si="0"/>
        <v>120000</v>
      </c>
    </row>
    <row r="14" spans="1:21" x14ac:dyDescent="0.35">
      <c r="A14" s="166">
        <v>12</v>
      </c>
      <c r="B14" s="183" t="s">
        <v>531</v>
      </c>
      <c r="C14" s="183"/>
      <c r="D14" s="179">
        <v>1</v>
      </c>
      <c r="E14" s="167"/>
      <c r="F14" s="166"/>
      <c r="G14" s="180"/>
      <c r="H14" s="167"/>
      <c r="I14" s="181"/>
      <c r="J14" s="181"/>
      <c r="K14" s="196">
        <v>50000</v>
      </c>
      <c r="L14" s="196">
        <v>50000</v>
      </c>
      <c r="M14" s="196">
        <v>50000</v>
      </c>
      <c r="N14" s="196">
        <v>50000</v>
      </c>
      <c r="O14" s="196">
        <v>50000</v>
      </c>
      <c r="P14" s="181"/>
      <c r="Q14" s="181"/>
      <c r="R14" s="181"/>
      <c r="S14" s="181"/>
      <c r="T14" s="181"/>
      <c r="U14" s="182">
        <f t="shared" si="0"/>
        <v>250000</v>
      </c>
    </row>
    <row r="15" spans="1:21" x14ac:dyDescent="0.35">
      <c r="A15" s="166">
        <v>13</v>
      </c>
      <c r="B15" s="183" t="s">
        <v>536</v>
      </c>
      <c r="C15" s="167"/>
      <c r="D15" s="179">
        <v>2</v>
      </c>
      <c r="E15" s="167"/>
      <c r="F15" s="166"/>
      <c r="G15" s="180"/>
      <c r="H15" s="167"/>
      <c r="I15" s="196"/>
      <c r="J15" s="196"/>
      <c r="K15" s="196">
        <v>300000</v>
      </c>
      <c r="L15" s="196"/>
      <c r="M15" s="196"/>
      <c r="N15" s="196"/>
      <c r="O15" s="196">
        <v>300000</v>
      </c>
      <c r="P15" s="196"/>
      <c r="Q15" s="196"/>
      <c r="R15" s="196"/>
      <c r="S15" s="196"/>
      <c r="T15" s="196"/>
      <c r="U15" s="182">
        <f t="shared" si="0"/>
        <v>600000</v>
      </c>
    </row>
    <row r="16" spans="1:21" x14ac:dyDescent="0.35">
      <c r="A16" s="166">
        <v>14</v>
      </c>
      <c r="B16" s="167" t="s">
        <v>25</v>
      </c>
      <c r="C16" s="193">
        <v>2</v>
      </c>
      <c r="D16" s="179">
        <v>2</v>
      </c>
      <c r="E16" s="167" t="s">
        <v>70</v>
      </c>
      <c r="F16" s="166" t="s">
        <v>21</v>
      </c>
      <c r="G16" s="180">
        <v>17</v>
      </c>
      <c r="H16" s="167"/>
      <c r="I16" s="196">
        <v>50000</v>
      </c>
      <c r="J16" s="196"/>
      <c r="K16" s="196">
        <v>50000</v>
      </c>
      <c r="L16" s="196"/>
      <c r="M16" s="196">
        <v>50000</v>
      </c>
      <c r="N16" s="196"/>
      <c r="O16" s="181">
        <v>25000</v>
      </c>
      <c r="P16" s="181"/>
      <c r="Q16" s="181"/>
      <c r="R16" s="181"/>
      <c r="S16" s="181"/>
      <c r="T16" s="181"/>
      <c r="U16" s="182">
        <f t="shared" si="0"/>
        <v>175000</v>
      </c>
    </row>
    <row r="17" spans="1:21" x14ac:dyDescent="0.35">
      <c r="A17" s="166">
        <v>15</v>
      </c>
      <c r="B17" s="183" t="s">
        <v>534</v>
      </c>
      <c r="C17" s="167"/>
      <c r="D17" s="179">
        <v>2</v>
      </c>
      <c r="E17" s="167"/>
      <c r="F17" s="166"/>
      <c r="G17" s="180"/>
      <c r="H17" s="167"/>
      <c r="I17" s="196">
        <v>120000</v>
      </c>
      <c r="J17" s="196"/>
      <c r="K17" s="196"/>
      <c r="L17" s="196"/>
      <c r="M17" s="196">
        <v>240000</v>
      </c>
      <c r="N17" s="196"/>
      <c r="O17" s="196"/>
      <c r="P17" s="196"/>
      <c r="Q17" s="196"/>
      <c r="R17" s="196"/>
      <c r="S17" s="196"/>
      <c r="T17" s="196"/>
      <c r="U17" s="182">
        <f t="shared" si="0"/>
        <v>360000</v>
      </c>
    </row>
    <row r="18" spans="1:21" x14ac:dyDescent="0.35">
      <c r="A18" s="166">
        <v>16</v>
      </c>
      <c r="B18" s="167" t="s">
        <v>508</v>
      </c>
      <c r="C18" s="34">
        <v>1</v>
      </c>
      <c r="D18" s="179">
        <v>2</v>
      </c>
      <c r="E18" s="167" t="s">
        <v>70</v>
      </c>
      <c r="F18" s="166" t="s">
        <v>19</v>
      </c>
      <c r="G18" s="180">
        <v>32</v>
      </c>
      <c r="H18" s="167"/>
      <c r="I18" s="196">
        <v>10000</v>
      </c>
      <c r="J18" s="196">
        <v>10000</v>
      </c>
      <c r="K18" s="196">
        <v>10000</v>
      </c>
      <c r="L18" s="196">
        <v>10000</v>
      </c>
      <c r="M18" s="196">
        <v>10000</v>
      </c>
      <c r="N18" s="196">
        <v>10000</v>
      </c>
      <c r="O18" s="181">
        <v>10000</v>
      </c>
      <c r="P18" s="181"/>
      <c r="Q18" s="181"/>
      <c r="R18" s="181"/>
      <c r="S18" s="181"/>
      <c r="T18" s="181"/>
      <c r="U18" s="182">
        <f t="shared" si="0"/>
        <v>70000</v>
      </c>
    </row>
    <row r="19" spans="1:21" x14ac:dyDescent="0.35">
      <c r="A19" s="166">
        <v>17</v>
      </c>
      <c r="B19" s="167" t="s">
        <v>399</v>
      </c>
      <c r="C19" s="34">
        <v>2</v>
      </c>
      <c r="D19" s="179">
        <v>2</v>
      </c>
      <c r="E19" s="167" t="s">
        <v>70</v>
      </c>
      <c r="F19" s="166" t="s">
        <v>19</v>
      </c>
      <c r="G19" s="180">
        <v>4</v>
      </c>
      <c r="H19" s="167"/>
      <c r="I19" s="196">
        <v>25000</v>
      </c>
      <c r="J19" s="196">
        <v>25000</v>
      </c>
      <c r="K19" s="196">
        <v>25000</v>
      </c>
      <c r="L19" s="196">
        <v>25000</v>
      </c>
      <c r="M19" s="196">
        <v>25000</v>
      </c>
      <c r="N19" s="196">
        <v>25000</v>
      </c>
      <c r="O19" s="181">
        <v>25000</v>
      </c>
      <c r="P19" s="181"/>
      <c r="Q19" s="181"/>
      <c r="R19" s="181"/>
      <c r="S19" s="181"/>
      <c r="T19" s="181"/>
      <c r="U19" s="182">
        <f t="shared" si="0"/>
        <v>175000</v>
      </c>
    </row>
    <row r="20" spans="1:21" x14ac:dyDescent="0.35">
      <c r="A20" s="166">
        <v>18</v>
      </c>
      <c r="B20" s="183" t="s">
        <v>532</v>
      </c>
      <c r="C20" s="167"/>
      <c r="D20" s="179">
        <v>2</v>
      </c>
      <c r="E20" s="167"/>
      <c r="F20" s="166"/>
      <c r="G20" s="180"/>
      <c r="H20" s="167"/>
      <c r="I20" s="196">
        <v>120000</v>
      </c>
      <c r="J20" s="196"/>
      <c r="K20" s="196"/>
      <c r="L20" s="196"/>
      <c r="M20" s="196"/>
      <c r="N20" s="196"/>
      <c r="O20" s="181"/>
      <c r="P20" s="181"/>
      <c r="Q20" s="181"/>
      <c r="R20" s="181"/>
      <c r="S20" s="181"/>
      <c r="T20" s="181"/>
      <c r="U20" s="182">
        <f t="shared" si="0"/>
        <v>120000</v>
      </c>
    </row>
    <row r="21" spans="1:21" x14ac:dyDescent="0.35">
      <c r="A21" s="166">
        <v>19</v>
      </c>
      <c r="B21" s="167" t="s">
        <v>509</v>
      </c>
      <c r="C21" s="34">
        <v>1</v>
      </c>
      <c r="D21" s="179">
        <v>2</v>
      </c>
      <c r="E21" s="167" t="s">
        <v>70</v>
      </c>
      <c r="F21" s="166" t="s">
        <v>21</v>
      </c>
      <c r="G21" s="180">
        <v>1</v>
      </c>
      <c r="H21" s="167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2">
        <f t="shared" si="0"/>
        <v>0</v>
      </c>
    </row>
    <row r="22" spans="1:21" x14ac:dyDescent="0.35">
      <c r="A22" s="166">
        <v>20</v>
      </c>
      <c r="B22" s="183" t="s">
        <v>533</v>
      </c>
      <c r="C22" s="167"/>
      <c r="D22" s="179">
        <v>2</v>
      </c>
      <c r="E22" s="167"/>
      <c r="F22" s="166"/>
      <c r="G22" s="180"/>
      <c r="H22" s="167"/>
      <c r="I22" s="196">
        <v>50000</v>
      </c>
      <c r="J22" s="196"/>
      <c r="K22" s="196"/>
      <c r="L22" s="196"/>
      <c r="M22" s="196"/>
      <c r="N22" s="196">
        <v>40000</v>
      </c>
      <c r="O22" s="196"/>
      <c r="P22" s="196"/>
      <c r="Q22" s="196"/>
      <c r="R22" s="181"/>
      <c r="S22" s="181"/>
      <c r="T22" s="181"/>
      <c r="U22" s="182">
        <f t="shared" si="0"/>
        <v>90000</v>
      </c>
    </row>
    <row r="23" spans="1:21" x14ac:dyDescent="0.35">
      <c r="A23" s="166">
        <v>21</v>
      </c>
      <c r="B23" s="183" t="s">
        <v>535</v>
      </c>
      <c r="C23" s="183"/>
      <c r="D23" s="179">
        <v>2</v>
      </c>
      <c r="E23" s="167"/>
      <c r="F23" s="166"/>
      <c r="G23" s="180"/>
      <c r="H23" s="167"/>
      <c r="I23" s="196">
        <v>300000</v>
      </c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82">
        <f t="shared" si="0"/>
        <v>300000</v>
      </c>
    </row>
    <row r="24" spans="1:21" x14ac:dyDescent="0.35">
      <c r="A24" s="166">
        <v>22</v>
      </c>
      <c r="B24" s="167" t="s">
        <v>510</v>
      </c>
      <c r="C24" s="34">
        <v>1</v>
      </c>
      <c r="D24" s="179">
        <v>2</v>
      </c>
      <c r="E24" s="167" t="s">
        <v>70</v>
      </c>
      <c r="F24" s="166" t="s">
        <v>19</v>
      </c>
      <c r="G24" s="180">
        <v>17</v>
      </c>
      <c r="H24" s="167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2">
        <f t="shared" si="0"/>
        <v>0</v>
      </c>
    </row>
    <row r="25" spans="1:21" x14ac:dyDescent="0.35">
      <c r="A25" s="166">
        <v>23</v>
      </c>
      <c r="B25" s="167" t="s">
        <v>226</v>
      </c>
      <c r="C25" s="194">
        <v>2</v>
      </c>
      <c r="D25" s="179">
        <v>3</v>
      </c>
      <c r="E25" s="167" t="s">
        <v>70</v>
      </c>
      <c r="F25" s="166" t="s">
        <v>37</v>
      </c>
      <c r="G25" s="180">
        <v>3</v>
      </c>
      <c r="H25" s="167"/>
      <c r="I25" s="196">
        <v>200000</v>
      </c>
      <c r="J25" s="196"/>
      <c r="K25" s="196"/>
      <c r="L25" s="196"/>
      <c r="M25" s="196">
        <v>200000</v>
      </c>
      <c r="N25" s="196"/>
      <c r="O25" s="196"/>
      <c r="P25" s="196"/>
      <c r="Q25" s="181"/>
      <c r="R25" s="181"/>
      <c r="S25" s="181"/>
      <c r="T25" s="181"/>
      <c r="U25" s="182">
        <f t="shared" si="0"/>
        <v>400000</v>
      </c>
    </row>
    <row r="26" spans="1:21" x14ac:dyDescent="0.35">
      <c r="A26" s="166">
        <v>24</v>
      </c>
      <c r="B26" s="167" t="s">
        <v>378</v>
      </c>
      <c r="C26" s="34">
        <v>2</v>
      </c>
      <c r="D26" s="179">
        <v>3</v>
      </c>
      <c r="E26" s="167" t="s">
        <v>70</v>
      </c>
      <c r="F26" s="179" t="s">
        <v>37</v>
      </c>
      <c r="G26" s="180">
        <v>10</v>
      </c>
      <c r="H26" s="167"/>
      <c r="I26" s="196">
        <v>30000</v>
      </c>
      <c r="J26" s="196"/>
      <c r="K26" s="196"/>
      <c r="L26" s="196">
        <v>90000</v>
      </c>
      <c r="M26" s="196"/>
      <c r="N26" s="196"/>
      <c r="O26" s="196"/>
      <c r="P26" s="196"/>
      <c r="Q26" s="196"/>
      <c r="R26" s="196"/>
      <c r="S26" s="196"/>
      <c r="T26" s="196"/>
      <c r="U26" s="182">
        <f t="shared" si="0"/>
        <v>120000</v>
      </c>
    </row>
    <row r="27" spans="1:21" x14ac:dyDescent="0.35">
      <c r="A27" s="166">
        <v>25</v>
      </c>
      <c r="B27" s="167" t="s">
        <v>47</v>
      </c>
      <c r="C27" s="194">
        <v>2</v>
      </c>
      <c r="D27" s="179">
        <v>3</v>
      </c>
      <c r="E27" s="167" t="s">
        <v>71</v>
      </c>
      <c r="F27" s="179" t="s">
        <v>51</v>
      </c>
      <c r="G27" s="180">
        <v>32</v>
      </c>
      <c r="H27" s="167"/>
      <c r="I27" s="197">
        <v>60000</v>
      </c>
      <c r="J27" s="196">
        <v>60000</v>
      </c>
      <c r="K27" s="196"/>
      <c r="L27" s="196"/>
      <c r="M27" s="196"/>
      <c r="N27" s="196"/>
      <c r="O27" s="181"/>
      <c r="P27" s="181"/>
      <c r="Q27" s="181"/>
      <c r="R27" s="181"/>
      <c r="S27" s="181"/>
      <c r="T27" s="181"/>
      <c r="U27" s="182">
        <f t="shared" si="0"/>
        <v>120000</v>
      </c>
    </row>
    <row r="28" spans="1:21" x14ac:dyDescent="0.35">
      <c r="A28" s="166">
        <v>26</v>
      </c>
      <c r="B28" s="183" t="s">
        <v>543</v>
      </c>
      <c r="C28" s="167"/>
      <c r="D28" s="179">
        <v>3</v>
      </c>
      <c r="E28" s="167"/>
      <c r="F28" s="179"/>
      <c r="G28" s="180"/>
      <c r="H28" s="167"/>
      <c r="I28" s="181"/>
      <c r="J28" s="181"/>
      <c r="K28" s="196">
        <v>60000</v>
      </c>
      <c r="L28" s="181"/>
      <c r="M28" s="196">
        <v>40000</v>
      </c>
      <c r="N28" s="196"/>
      <c r="O28" s="196">
        <v>20000</v>
      </c>
      <c r="P28" s="181"/>
      <c r="Q28" s="181"/>
      <c r="R28" s="181"/>
      <c r="S28" s="181"/>
      <c r="T28" s="181"/>
      <c r="U28" s="182">
        <f t="shared" si="0"/>
        <v>120000</v>
      </c>
    </row>
    <row r="29" spans="1:21" x14ac:dyDescent="0.35">
      <c r="A29" s="166">
        <v>27</v>
      </c>
      <c r="B29" s="183" t="s">
        <v>541</v>
      </c>
      <c r="C29" s="167"/>
      <c r="D29" s="179">
        <v>3</v>
      </c>
      <c r="E29" s="167"/>
      <c r="F29" s="179"/>
      <c r="G29" s="180"/>
      <c r="H29" s="167"/>
      <c r="I29" s="196">
        <v>150000</v>
      </c>
      <c r="J29" s="196"/>
      <c r="K29" s="196"/>
      <c r="L29" s="196"/>
      <c r="M29" s="196"/>
      <c r="N29" s="196"/>
      <c r="O29" s="196">
        <v>150000</v>
      </c>
      <c r="P29" s="196"/>
      <c r="Q29" s="196"/>
      <c r="R29" s="196"/>
      <c r="S29" s="196"/>
      <c r="T29" s="196"/>
      <c r="U29" s="182">
        <f t="shared" si="0"/>
        <v>300000</v>
      </c>
    </row>
    <row r="30" spans="1:21" x14ac:dyDescent="0.35">
      <c r="A30" s="166">
        <v>28</v>
      </c>
      <c r="B30" s="183" t="s">
        <v>545</v>
      </c>
      <c r="C30" s="167"/>
      <c r="D30" s="179">
        <v>3</v>
      </c>
      <c r="E30" s="167"/>
      <c r="F30" s="179"/>
      <c r="G30" s="180"/>
      <c r="H30" s="167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2">
        <f t="shared" si="0"/>
        <v>0</v>
      </c>
    </row>
    <row r="31" spans="1:21" x14ac:dyDescent="0.35">
      <c r="A31" s="166">
        <v>29</v>
      </c>
      <c r="B31" s="167" t="s">
        <v>422</v>
      </c>
      <c r="C31" s="34">
        <v>2</v>
      </c>
      <c r="D31" s="179">
        <v>3</v>
      </c>
      <c r="E31" s="167" t="s">
        <v>70</v>
      </c>
      <c r="F31" s="166" t="s">
        <v>37</v>
      </c>
      <c r="G31" s="180">
        <v>5</v>
      </c>
      <c r="H31" s="167"/>
      <c r="I31" s="196">
        <v>20000</v>
      </c>
      <c r="J31" s="196">
        <v>20000</v>
      </c>
      <c r="K31" s="196">
        <v>20000</v>
      </c>
      <c r="L31" s="196">
        <v>20000</v>
      </c>
      <c r="M31" s="196">
        <v>20000</v>
      </c>
      <c r="N31" s="196">
        <v>20000</v>
      </c>
      <c r="O31" s="196">
        <v>20000</v>
      </c>
      <c r="P31" s="181"/>
      <c r="Q31" s="181"/>
      <c r="R31" s="181"/>
      <c r="S31" s="181"/>
      <c r="T31" s="181"/>
      <c r="U31" s="182">
        <f t="shared" si="0"/>
        <v>140000</v>
      </c>
    </row>
    <row r="32" spans="1:21" x14ac:dyDescent="0.35">
      <c r="A32" s="166">
        <v>30</v>
      </c>
      <c r="B32" s="167" t="s">
        <v>197</v>
      </c>
      <c r="C32" s="34">
        <v>2</v>
      </c>
      <c r="D32" s="179">
        <v>3</v>
      </c>
      <c r="E32" s="167" t="s">
        <v>70</v>
      </c>
      <c r="F32" s="166" t="s">
        <v>37</v>
      </c>
      <c r="G32" s="180">
        <v>18</v>
      </c>
      <c r="H32" s="167"/>
      <c r="I32" s="196">
        <v>160000</v>
      </c>
      <c r="J32" s="196"/>
      <c r="K32" s="196"/>
      <c r="L32" s="196"/>
      <c r="M32" s="196">
        <v>200000</v>
      </c>
      <c r="N32" s="196"/>
      <c r="O32" s="196"/>
      <c r="P32" s="196"/>
      <c r="Q32" s="196"/>
      <c r="R32" s="181"/>
      <c r="S32" s="181"/>
      <c r="T32" s="181"/>
      <c r="U32" s="182">
        <f t="shared" si="0"/>
        <v>360000</v>
      </c>
    </row>
    <row r="33" spans="1:21" x14ac:dyDescent="0.35">
      <c r="A33" s="166">
        <v>31</v>
      </c>
      <c r="B33" s="183" t="s">
        <v>540</v>
      </c>
      <c r="C33" s="167"/>
      <c r="D33" s="179">
        <v>3</v>
      </c>
      <c r="E33" s="167"/>
      <c r="F33" s="179"/>
      <c r="G33" s="180"/>
      <c r="H33" s="167"/>
      <c r="I33" s="196">
        <v>20000</v>
      </c>
      <c r="J33" s="196">
        <v>20000</v>
      </c>
      <c r="K33" s="196">
        <v>20000</v>
      </c>
      <c r="L33" s="196">
        <v>20000</v>
      </c>
      <c r="M33" s="196">
        <v>20000</v>
      </c>
      <c r="N33" s="196">
        <v>20000</v>
      </c>
      <c r="O33" s="196">
        <v>20000</v>
      </c>
      <c r="P33" s="181"/>
      <c r="Q33" s="181"/>
      <c r="R33" s="181"/>
      <c r="S33" s="181"/>
      <c r="T33" s="181"/>
      <c r="U33" s="182">
        <f t="shared" si="0"/>
        <v>140000</v>
      </c>
    </row>
    <row r="34" spans="1:21" x14ac:dyDescent="0.35">
      <c r="A34" s="166">
        <v>32</v>
      </c>
      <c r="B34" s="167" t="s">
        <v>368</v>
      </c>
      <c r="C34" s="34">
        <v>2</v>
      </c>
      <c r="D34" s="179">
        <v>3</v>
      </c>
      <c r="E34" s="167" t="s">
        <v>367</v>
      </c>
      <c r="F34" s="179" t="s">
        <v>156</v>
      </c>
      <c r="G34" s="180">
        <v>2</v>
      </c>
      <c r="H34" s="167"/>
      <c r="I34" s="196">
        <v>160000</v>
      </c>
      <c r="J34" s="196"/>
      <c r="K34" s="196"/>
      <c r="L34" s="196"/>
      <c r="M34" s="196">
        <v>160000</v>
      </c>
      <c r="N34" s="196"/>
      <c r="O34" s="196"/>
      <c r="P34" s="196"/>
      <c r="Q34" s="181"/>
      <c r="R34" s="181"/>
      <c r="S34" s="181"/>
      <c r="T34" s="181"/>
      <c r="U34" s="182">
        <f t="shared" si="0"/>
        <v>320000</v>
      </c>
    </row>
    <row r="35" spans="1:21" x14ac:dyDescent="0.35">
      <c r="A35" s="166">
        <v>33</v>
      </c>
      <c r="B35" s="167" t="s">
        <v>455</v>
      </c>
      <c r="C35" s="34">
        <v>1</v>
      </c>
      <c r="D35" s="179">
        <v>3</v>
      </c>
      <c r="E35" s="167" t="s">
        <v>70</v>
      </c>
      <c r="F35" s="166" t="s">
        <v>37</v>
      </c>
      <c r="G35" s="180">
        <v>30</v>
      </c>
      <c r="H35" s="167"/>
      <c r="I35" s="196">
        <v>60000</v>
      </c>
      <c r="J35" s="196"/>
      <c r="K35" s="196"/>
      <c r="L35" s="196"/>
      <c r="M35" s="196"/>
      <c r="N35" s="196"/>
      <c r="O35" s="196">
        <v>60000</v>
      </c>
      <c r="P35" s="196"/>
      <c r="Q35" s="196"/>
      <c r="R35" s="196"/>
      <c r="S35" s="196"/>
      <c r="T35" s="196"/>
      <c r="U35" s="182">
        <f t="shared" si="0"/>
        <v>120000</v>
      </c>
    </row>
    <row r="36" spans="1:21" x14ac:dyDescent="0.35">
      <c r="A36" s="166">
        <v>34</v>
      </c>
      <c r="B36" s="167" t="s">
        <v>40</v>
      </c>
      <c r="C36" s="34">
        <v>2</v>
      </c>
      <c r="D36" s="179">
        <v>3</v>
      </c>
      <c r="E36" s="167" t="s">
        <v>70</v>
      </c>
      <c r="F36" s="166" t="s">
        <v>37</v>
      </c>
      <c r="G36" s="180">
        <v>10</v>
      </c>
      <c r="H36" s="167"/>
      <c r="I36" s="196">
        <v>50000</v>
      </c>
      <c r="J36" s="196"/>
      <c r="K36" s="196"/>
      <c r="L36" s="196"/>
      <c r="M36" s="196"/>
      <c r="N36" s="196">
        <v>70000</v>
      </c>
      <c r="O36" s="196"/>
      <c r="P36" s="196"/>
      <c r="Q36" s="196"/>
      <c r="R36" s="196"/>
      <c r="S36" s="196"/>
      <c r="T36" s="196"/>
      <c r="U36" s="182">
        <f t="shared" si="0"/>
        <v>120000</v>
      </c>
    </row>
    <row r="37" spans="1:21" x14ac:dyDescent="0.35">
      <c r="A37" s="166">
        <v>35</v>
      </c>
      <c r="B37" s="167" t="s">
        <v>454</v>
      </c>
      <c r="C37" s="34">
        <v>2</v>
      </c>
      <c r="D37" s="179">
        <v>3</v>
      </c>
      <c r="E37" s="167" t="s">
        <v>367</v>
      </c>
      <c r="F37" s="179" t="s">
        <v>37</v>
      </c>
      <c r="G37" s="180">
        <v>6</v>
      </c>
      <c r="H37" s="167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2">
        <f t="shared" si="0"/>
        <v>0</v>
      </c>
    </row>
    <row r="38" spans="1:21" x14ac:dyDescent="0.35">
      <c r="A38" s="166">
        <v>36</v>
      </c>
      <c r="B38" s="183" t="s">
        <v>546</v>
      </c>
      <c r="D38" s="179">
        <v>4</v>
      </c>
      <c r="E38" s="167"/>
      <c r="F38" s="166"/>
      <c r="G38" s="180"/>
      <c r="H38" s="167"/>
      <c r="I38" s="196">
        <v>20000</v>
      </c>
      <c r="J38" s="196"/>
      <c r="K38" s="196">
        <v>10000</v>
      </c>
      <c r="L38" s="198">
        <v>10000</v>
      </c>
      <c r="M38" s="198">
        <v>20000</v>
      </c>
      <c r="N38" s="196"/>
      <c r="O38" s="196">
        <v>10000</v>
      </c>
      <c r="P38" s="181"/>
      <c r="Q38" s="181"/>
      <c r="R38" s="181"/>
      <c r="S38" s="181"/>
      <c r="T38" s="181"/>
      <c r="U38" s="182">
        <f t="shared" si="0"/>
        <v>70000</v>
      </c>
    </row>
    <row r="39" spans="1:21" x14ac:dyDescent="0.35">
      <c r="A39" s="166">
        <v>37</v>
      </c>
      <c r="B39" s="183" t="s">
        <v>547</v>
      </c>
      <c r="D39" s="179">
        <v>4</v>
      </c>
      <c r="E39" s="167"/>
      <c r="F39" s="166"/>
      <c r="G39" s="180"/>
      <c r="H39" s="167"/>
      <c r="I39" s="196"/>
      <c r="J39" s="196"/>
      <c r="K39" s="196"/>
      <c r="L39" s="198">
        <v>80000</v>
      </c>
      <c r="M39" s="198">
        <v>20000</v>
      </c>
      <c r="N39" s="181"/>
      <c r="O39" s="181"/>
      <c r="P39" s="181"/>
      <c r="Q39" s="181"/>
      <c r="R39" s="181"/>
      <c r="S39" s="181"/>
      <c r="T39" s="181"/>
      <c r="U39" s="182">
        <f t="shared" si="0"/>
        <v>100000</v>
      </c>
    </row>
    <row r="40" spans="1:21" x14ac:dyDescent="0.35">
      <c r="A40" s="166">
        <v>38</v>
      </c>
      <c r="B40" s="167" t="s">
        <v>456</v>
      </c>
      <c r="C40" s="19">
        <v>1</v>
      </c>
      <c r="D40" s="179">
        <v>4</v>
      </c>
      <c r="E40" s="167" t="s">
        <v>143</v>
      </c>
      <c r="F40" s="166" t="s">
        <v>73</v>
      </c>
      <c r="G40" s="180">
        <v>5</v>
      </c>
      <c r="H40" s="167"/>
      <c r="I40" s="196">
        <v>30000</v>
      </c>
      <c r="J40" s="196">
        <v>30000</v>
      </c>
      <c r="K40" s="196">
        <v>30000</v>
      </c>
      <c r="L40" s="198">
        <v>30000</v>
      </c>
      <c r="M40" s="198">
        <v>30000</v>
      </c>
      <c r="N40" s="196">
        <v>30000</v>
      </c>
      <c r="O40" s="181"/>
      <c r="P40" s="181"/>
      <c r="Q40" s="181"/>
      <c r="R40" s="181"/>
      <c r="S40" s="181"/>
      <c r="T40" s="181"/>
      <c r="U40" s="182">
        <f t="shared" si="0"/>
        <v>180000</v>
      </c>
    </row>
    <row r="41" spans="1:21" x14ac:dyDescent="0.35">
      <c r="A41" s="166">
        <v>39</v>
      </c>
      <c r="B41" s="167" t="s">
        <v>369</v>
      </c>
      <c r="C41" s="35">
        <v>2</v>
      </c>
      <c r="D41" s="179">
        <v>4</v>
      </c>
      <c r="E41" s="167" t="s">
        <v>143</v>
      </c>
      <c r="F41" s="166" t="s">
        <v>121</v>
      </c>
      <c r="G41" s="180">
        <v>21</v>
      </c>
      <c r="H41" s="167"/>
      <c r="I41" s="196">
        <v>30000</v>
      </c>
      <c r="J41" s="196">
        <v>60000</v>
      </c>
      <c r="K41" s="196"/>
      <c r="L41" s="198">
        <v>60000</v>
      </c>
      <c r="M41" s="184"/>
      <c r="N41" s="196">
        <v>60000</v>
      </c>
      <c r="O41" s="196"/>
      <c r="P41" s="181"/>
      <c r="Q41" s="181"/>
      <c r="R41" s="181"/>
      <c r="S41" s="181"/>
      <c r="T41" s="181"/>
      <c r="U41" s="182">
        <f t="shared" si="0"/>
        <v>210000</v>
      </c>
    </row>
    <row r="42" spans="1:21" x14ac:dyDescent="0.35">
      <c r="A42" s="166">
        <v>40</v>
      </c>
      <c r="B42" s="167" t="s">
        <v>491</v>
      </c>
      <c r="C42" s="19">
        <v>1</v>
      </c>
      <c r="D42" s="179">
        <v>4</v>
      </c>
      <c r="E42" s="167" t="s">
        <v>143</v>
      </c>
      <c r="F42" s="166" t="s">
        <v>16</v>
      </c>
      <c r="G42" s="180">
        <v>19</v>
      </c>
      <c r="H42" s="167"/>
      <c r="I42" s="181"/>
      <c r="J42" s="181"/>
      <c r="K42" s="181"/>
      <c r="L42" s="184"/>
      <c r="M42" s="184"/>
      <c r="N42" s="181"/>
      <c r="O42" s="181"/>
      <c r="P42" s="181"/>
      <c r="Q42" s="181"/>
      <c r="R42" s="181"/>
      <c r="S42" s="181"/>
      <c r="T42" s="181"/>
      <c r="U42" s="182">
        <f t="shared" si="0"/>
        <v>0</v>
      </c>
    </row>
    <row r="43" spans="1:21" x14ac:dyDescent="0.35">
      <c r="A43" s="166">
        <v>41</v>
      </c>
      <c r="B43" s="183" t="s">
        <v>548</v>
      </c>
      <c r="D43" s="179">
        <v>4</v>
      </c>
      <c r="E43" s="167"/>
      <c r="F43" s="166"/>
      <c r="G43" s="180"/>
      <c r="H43" s="167"/>
      <c r="I43" s="196">
        <v>50000</v>
      </c>
      <c r="J43" s="196">
        <v>50000</v>
      </c>
      <c r="K43" s="196">
        <v>50000</v>
      </c>
      <c r="L43" s="198">
        <v>50000</v>
      </c>
      <c r="M43" s="198">
        <v>50000</v>
      </c>
      <c r="N43" s="196">
        <v>50000</v>
      </c>
      <c r="O43" s="196">
        <v>180000</v>
      </c>
      <c r="P43" s="196"/>
      <c r="Q43" s="196"/>
      <c r="R43" s="196"/>
      <c r="S43" s="196"/>
      <c r="T43" s="196"/>
      <c r="U43" s="182">
        <f t="shared" si="0"/>
        <v>480000</v>
      </c>
    </row>
    <row r="44" spans="1:21" x14ac:dyDescent="0.35">
      <c r="A44" s="166">
        <v>42</v>
      </c>
      <c r="B44" s="167" t="s">
        <v>459</v>
      </c>
      <c r="C44" s="35">
        <v>1</v>
      </c>
      <c r="D44" s="179">
        <v>4</v>
      </c>
      <c r="E44" s="167" t="s">
        <v>143</v>
      </c>
      <c r="F44" s="166" t="s">
        <v>130</v>
      </c>
      <c r="G44" s="180">
        <v>2</v>
      </c>
      <c r="H44" s="167"/>
      <c r="I44" s="181"/>
      <c r="J44" s="181"/>
      <c r="K44" s="196">
        <v>60000</v>
      </c>
      <c r="L44" s="198"/>
      <c r="M44" s="198">
        <v>60000</v>
      </c>
      <c r="N44" s="196"/>
      <c r="O44" s="181"/>
      <c r="P44" s="181"/>
      <c r="Q44" s="181"/>
      <c r="R44" s="181"/>
      <c r="S44" s="181"/>
      <c r="T44" s="181"/>
      <c r="U44" s="182">
        <f t="shared" si="0"/>
        <v>120000</v>
      </c>
    </row>
    <row r="45" spans="1:21" x14ac:dyDescent="0.35">
      <c r="A45" s="166">
        <v>43</v>
      </c>
      <c r="B45" s="167" t="s">
        <v>147</v>
      </c>
      <c r="C45" s="35">
        <v>2</v>
      </c>
      <c r="D45" s="179">
        <v>4</v>
      </c>
      <c r="E45" s="167" t="s">
        <v>143</v>
      </c>
      <c r="F45" s="166" t="s">
        <v>16</v>
      </c>
      <c r="G45" s="180">
        <v>3</v>
      </c>
      <c r="H45" s="167"/>
      <c r="I45" s="196">
        <v>240000</v>
      </c>
      <c r="J45" s="196"/>
      <c r="K45" s="196"/>
      <c r="L45" s="198"/>
      <c r="M45" s="198"/>
      <c r="N45" s="196"/>
      <c r="O45" s="196"/>
      <c r="P45" s="196"/>
      <c r="Q45" s="196"/>
      <c r="R45" s="196"/>
      <c r="S45" s="196"/>
      <c r="T45" s="196"/>
      <c r="U45" s="182">
        <f t="shared" si="0"/>
        <v>240000</v>
      </c>
    </row>
    <row r="46" spans="1:21" x14ac:dyDescent="0.35">
      <c r="A46" s="166">
        <v>44</v>
      </c>
      <c r="B46" s="167" t="s">
        <v>370</v>
      </c>
      <c r="C46" s="19">
        <v>2</v>
      </c>
      <c r="D46" s="179">
        <v>4</v>
      </c>
      <c r="E46" s="167" t="s">
        <v>143</v>
      </c>
      <c r="F46" s="166" t="s">
        <v>121</v>
      </c>
      <c r="G46" s="180">
        <v>21</v>
      </c>
      <c r="H46" s="167"/>
      <c r="I46" s="196">
        <v>120000</v>
      </c>
      <c r="J46" s="196"/>
      <c r="K46" s="196">
        <v>120000</v>
      </c>
      <c r="L46" s="198"/>
      <c r="M46" s="198">
        <v>120000</v>
      </c>
      <c r="N46" s="196"/>
      <c r="O46" s="196">
        <v>120000</v>
      </c>
      <c r="P46" s="196"/>
      <c r="Q46" s="181"/>
      <c r="R46" s="181"/>
      <c r="S46" s="181"/>
      <c r="T46" s="181"/>
      <c r="U46" s="182">
        <f t="shared" si="0"/>
        <v>480000</v>
      </c>
    </row>
    <row r="47" spans="1:21" x14ac:dyDescent="0.35">
      <c r="A47" s="166">
        <v>45</v>
      </c>
      <c r="B47" s="167" t="s">
        <v>457</v>
      </c>
      <c r="C47" s="73">
        <v>1</v>
      </c>
      <c r="D47" s="179">
        <v>4</v>
      </c>
      <c r="E47" s="167" t="s">
        <v>143</v>
      </c>
      <c r="F47" s="166" t="s">
        <v>73</v>
      </c>
      <c r="G47" s="180">
        <v>9</v>
      </c>
      <c r="H47" s="167"/>
      <c r="I47" s="181"/>
      <c r="J47" s="181"/>
      <c r="K47" s="181"/>
      <c r="L47" s="184"/>
      <c r="M47" s="184"/>
      <c r="N47" s="181"/>
      <c r="O47" s="181"/>
      <c r="P47" s="181"/>
      <c r="Q47" s="181"/>
      <c r="R47" s="181"/>
      <c r="S47" s="181"/>
      <c r="T47" s="181"/>
      <c r="U47" s="182">
        <f t="shared" si="0"/>
        <v>0</v>
      </c>
    </row>
    <row r="48" spans="1:21" x14ac:dyDescent="0.35">
      <c r="A48" s="166">
        <v>46</v>
      </c>
      <c r="B48" s="167" t="s">
        <v>401</v>
      </c>
      <c r="C48" s="19">
        <v>2</v>
      </c>
      <c r="D48" s="179">
        <v>4</v>
      </c>
      <c r="E48" s="167" t="s">
        <v>143</v>
      </c>
      <c r="F48" s="166"/>
      <c r="G48" s="180"/>
      <c r="H48" s="167"/>
      <c r="I48" s="181"/>
      <c r="J48" s="181"/>
      <c r="K48" s="181"/>
      <c r="L48" s="184"/>
      <c r="M48" s="184"/>
      <c r="N48" s="181"/>
      <c r="O48" s="181"/>
      <c r="P48" s="181"/>
      <c r="Q48" s="181"/>
      <c r="R48" s="181"/>
      <c r="S48" s="181"/>
      <c r="T48" s="181"/>
      <c r="U48" s="182">
        <f t="shared" si="0"/>
        <v>0</v>
      </c>
    </row>
    <row r="49" spans="1:21" x14ac:dyDescent="0.35">
      <c r="A49" s="166">
        <v>47</v>
      </c>
      <c r="B49" s="167" t="s">
        <v>144</v>
      </c>
      <c r="C49" s="35">
        <v>2</v>
      </c>
      <c r="D49" s="179">
        <v>4</v>
      </c>
      <c r="E49" s="167" t="s">
        <v>143</v>
      </c>
      <c r="F49" s="166" t="s">
        <v>73</v>
      </c>
      <c r="G49" s="180">
        <v>51</v>
      </c>
      <c r="H49" s="167"/>
      <c r="I49" s="196">
        <v>40000</v>
      </c>
      <c r="J49" s="181"/>
      <c r="K49" s="181"/>
      <c r="L49" s="198">
        <v>40000</v>
      </c>
      <c r="M49" s="198">
        <v>40000</v>
      </c>
      <c r="N49" s="196">
        <v>40000</v>
      </c>
      <c r="O49" s="196">
        <v>80000</v>
      </c>
      <c r="P49" s="196"/>
      <c r="Q49" s="181"/>
      <c r="R49" s="181"/>
      <c r="S49" s="181"/>
      <c r="T49" s="181"/>
      <c r="U49" s="182">
        <f t="shared" si="0"/>
        <v>240000</v>
      </c>
    </row>
    <row r="50" spans="1:21" x14ac:dyDescent="0.35">
      <c r="A50" s="166">
        <v>48</v>
      </c>
      <c r="B50" s="167" t="s">
        <v>458</v>
      </c>
      <c r="C50" s="53">
        <v>2</v>
      </c>
      <c r="D50" s="179">
        <v>4</v>
      </c>
      <c r="E50" s="167" t="s">
        <v>143</v>
      </c>
      <c r="F50" s="166" t="s">
        <v>73</v>
      </c>
      <c r="G50" s="180">
        <v>15</v>
      </c>
      <c r="H50" s="167"/>
      <c r="I50" s="181"/>
      <c r="J50" s="181"/>
      <c r="K50" s="181"/>
      <c r="L50" s="184"/>
      <c r="M50" s="184"/>
      <c r="N50" s="181"/>
      <c r="O50" s="181"/>
      <c r="P50" s="181"/>
      <c r="Q50" s="181"/>
      <c r="R50" s="181"/>
      <c r="S50" s="181"/>
      <c r="T50" s="181"/>
      <c r="U50" s="182">
        <f t="shared" si="0"/>
        <v>0</v>
      </c>
    </row>
    <row r="51" spans="1:21" x14ac:dyDescent="0.35">
      <c r="A51" s="166">
        <v>49</v>
      </c>
      <c r="B51" s="183" t="s">
        <v>549</v>
      </c>
      <c r="D51" s="179">
        <v>4</v>
      </c>
      <c r="E51" s="167"/>
      <c r="F51" s="166"/>
      <c r="G51" s="180"/>
      <c r="H51" s="167"/>
      <c r="I51" s="196">
        <v>120000</v>
      </c>
      <c r="J51" s="196"/>
      <c r="K51" s="196"/>
      <c r="L51" s="198"/>
      <c r="M51" s="198"/>
      <c r="N51" s="196"/>
      <c r="O51" s="196"/>
      <c r="P51" s="196"/>
      <c r="Q51" s="196"/>
      <c r="R51" s="196"/>
      <c r="S51" s="196"/>
      <c r="T51" s="196"/>
      <c r="U51" s="182">
        <f t="shared" si="0"/>
        <v>120000</v>
      </c>
    </row>
    <row r="52" spans="1:21" x14ac:dyDescent="0.35">
      <c r="A52" s="166">
        <v>50</v>
      </c>
      <c r="B52" s="183" t="s">
        <v>576</v>
      </c>
      <c r="D52" s="179">
        <v>4</v>
      </c>
      <c r="E52" s="167"/>
      <c r="F52" s="166"/>
      <c r="G52" s="180"/>
      <c r="H52" s="167"/>
      <c r="I52" s="181"/>
      <c r="J52" s="196">
        <v>20000</v>
      </c>
      <c r="K52" s="196">
        <v>10000</v>
      </c>
      <c r="L52" s="198">
        <v>10000</v>
      </c>
      <c r="M52" s="198">
        <v>10000</v>
      </c>
      <c r="N52" s="196">
        <v>10000</v>
      </c>
      <c r="O52" s="196">
        <v>10000</v>
      </c>
      <c r="P52" s="181"/>
      <c r="Q52" s="181"/>
      <c r="R52" s="181"/>
      <c r="S52" s="181"/>
      <c r="T52" s="181"/>
      <c r="U52" s="182">
        <f t="shared" si="0"/>
        <v>70000</v>
      </c>
    </row>
    <row r="53" spans="1:21" x14ac:dyDescent="0.35">
      <c r="A53" s="166">
        <v>51</v>
      </c>
      <c r="B53" s="167" t="s">
        <v>146</v>
      </c>
      <c r="C53" s="35">
        <v>2</v>
      </c>
      <c r="D53" s="179">
        <v>4</v>
      </c>
      <c r="E53" s="167" t="s">
        <v>143</v>
      </c>
      <c r="F53" s="166" t="s">
        <v>121</v>
      </c>
      <c r="G53" s="180">
        <v>21</v>
      </c>
      <c r="H53" s="167"/>
      <c r="I53" s="196">
        <v>40000</v>
      </c>
      <c r="J53" s="196"/>
      <c r="K53" s="196">
        <v>40000</v>
      </c>
      <c r="L53" s="198"/>
      <c r="M53" s="198">
        <v>40000</v>
      </c>
      <c r="N53" s="196"/>
      <c r="O53" s="196">
        <v>40000</v>
      </c>
      <c r="P53" s="196"/>
      <c r="Q53" s="181"/>
      <c r="R53" s="181"/>
      <c r="S53" s="181"/>
      <c r="T53" s="181"/>
      <c r="U53" s="182">
        <f t="shared" si="0"/>
        <v>160000</v>
      </c>
    </row>
    <row r="54" spans="1:21" x14ac:dyDescent="0.35">
      <c r="A54" s="166">
        <v>52</v>
      </c>
      <c r="B54" s="167" t="s">
        <v>421</v>
      </c>
      <c r="C54" s="19">
        <v>2</v>
      </c>
      <c r="D54" s="179">
        <v>4</v>
      </c>
      <c r="E54" s="167" t="s">
        <v>143</v>
      </c>
      <c r="F54" s="166" t="s">
        <v>121</v>
      </c>
      <c r="G54" s="180">
        <v>15</v>
      </c>
      <c r="H54" s="167"/>
      <c r="I54" s="181"/>
      <c r="J54" s="181"/>
      <c r="K54" s="181"/>
      <c r="L54" s="184"/>
      <c r="M54" s="184"/>
      <c r="N54" s="181"/>
      <c r="O54" s="181"/>
      <c r="P54" s="181"/>
      <c r="Q54" s="181"/>
      <c r="R54" s="181"/>
      <c r="S54" s="181"/>
      <c r="T54" s="181"/>
      <c r="U54" s="182">
        <f t="shared" si="0"/>
        <v>0</v>
      </c>
    </row>
    <row r="55" spans="1:21" x14ac:dyDescent="0.35">
      <c r="A55" s="166">
        <v>53</v>
      </c>
      <c r="B55" s="183" t="s">
        <v>550</v>
      </c>
      <c r="D55" s="179">
        <v>4</v>
      </c>
      <c r="E55" s="167"/>
      <c r="F55" s="166"/>
      <c r="G55" s="180"/>
      <c r="H55" s="167"/>
      <c r="I55" s="196">
        <v>5000</v>
      </c>
      <c r="J55" s="196">
        <v>10000</v>
      </c>
      <c r="K55" s="196">
        <v>10000</v>
      </c>
      <c r="L55" s="198">
        <v>10000</v>
      </c>
      <c r="M55" s="198">
        <v>10000</v>
      </c>
      <c r="N55" s="196">
        <v>10000</v>
      </c>
      <c r="O55" s="196">
        <v>10000</v>
      </c>
      <c r="P55" s="181"/>
      <c r="Q55" s="181"/>
      <c r="R55" s="181"/>
      <c r="S55" s="181"/>
      <c r="T55" s="181"/>
      <c r="U55" s="182">
        <f t="shared" si="0"/>
        <v>65000</v>
      </c>
    </row>
    <row r="56" spans="1:21" x14ac:dyDescent="0.35">
      <c r="A56" s="166">
        <v>54</v>
      </c>
      <c r="B56" s="167" t="s">
        <v>142</v>
      </c>
      <c r="C56" s="57">
        <v>2</v>
      </c>
      <c r="D56" s="179">
        <v>4</v>
      </c>
      <c r="E56" s="167" t="s">
        <v>143</v>
      </c>
      <c r="F56" s="166" t="s">
        <v>73</v>
      </c>
      <c r="G56" s="180">
        <v>3</v>
      </c>
      <c r="H56" s="167"/>
      <c r="I56" s="196">
        <v>15000</v>
      </c>
      <c r="J56" s="196">
        <v>15000</v>
      </c>
      <c r="K56" s="196">
        <v>15000</v>
      </c>
      <c r="L56" s="198">
        <v>15000</v>
      </c>
      <c r="M56" s="198">
        <v>15000</v>
      </c>
      <c r="N56" s="196">
        <v>30000</v>
      </c>
      <c r="O56" s="196">
        <v>15000</v>
      </c>
      <c r="P56" s="181"/>
      <c r="Q56" s="181"/>
      <c r="R56" s="181"/>
      <c r="S56" s="181"/>
      <c r="T56" s="181"/>
      <c r="U56" s="182">
        <f t="shared" si="0"/>
        <v>120000</v>
      </c>
    </row>
    <row r="57" spans="1:21" x14ac:dyDescent="0.35">
      <c r="A57" s="166">
        <v>55</v>
      </c>
      <c r="B57" s="167" t="s">
        <v>400</v>
      </c>
      <c r="C57" s="35">
        <v>2</v>
      </c>
      <c r="D57" s="179">
        <v>4</v>
      </c>
      <c r="E57" s="167" t="s">
        <v>70</v>
      </c>
      <c r="F57" s="166" t="s">
        <v>17</v>
      </c>
      <c r="G57" s="180">
        <v>24</v>
      </c>
      <c r="H57" s="167"/>
      <c r="I57" s="196">
        <v>100000</v>
      </c>
      <c r="J57" s="196"/>
      <c r="K57" s="196"/>
      <c r="L57" s="198"/>
      <c r="M57" s="198"/>
      <c r="N57" s="196">
        <v>100000</v>
      </c>
      <c r="O57" s="196"/>
      <c r="P57" s="196"/>
      <c r="Q57" s="196"/>
      <c r="R57" s="196"/>
      <c r="S57" s="181"/>
      <c r="T57" s="181"/>
      <c r="U57" s="182">
        <f t="shared" si="0"/>
        <v>200000</v>
      </c>
    </row>
    <row r="58" spans="1:21" x14ac:dyDescent="0.35">
      <c r="A58" s="166">
        <v>56</v>
      </c>
      <c r="B58" s="167" t="s">
        <v>145</v>
      </c>
      <c r="C58" s="35">
        <v>2</v>
      </c>
      <c r="D58" s="179">
        <v>4</v>
      </c>
      <c r="E58" s="167" t="s">
        <v>143</v>
      </c>
      <c r="F58" s="166" t="s">
        <v>16</v>
      </c>
      <c r="G58" s="180">
        <v>19</v>
      </c>
      <c r="H58" s="167"/>
      <c r="I58" s="181"/>
      <c r="J58" s="181"/>
      <c r="K58" s="181"/>
      <c r="L58" s="184"/>
      <c r="M58" s="184"/>
      <c r="N58" s="181"/>
      <c r="O58" s="181"/>
      <c r="P58" s="181"/>
      <c r="Q58" s="181"/>
      <c r="R58" s="181"/>
      <c r="S58" s="181"/>
      <c r="T58" s="181"/>
      <c r="U58" s="182">
        <f t="shared" si="0"/>
        <v>0</v>
      </c>
    </row>
    <row r="59" spans="1:21" x14ac:dyDescent="0.35">
      <c r="A59" s="166">
        <v>57</v>
      </c>
      <c r="B59" s="183" t="s">
        <v>551</v>
      </c>
      <c r="C59" s="167"/>
      <c r="D59" s="179">
        <v>4</v>
      </c>
      <c r="E59" s="167"/>
      <c r="F59" s="166"/>
      <c r="G59" s="180"/>
      <c r="H59" s="167"/>
      <c r="I59" s="196"/>
      <c r="J59" s="196"/>
      <c r="K59" s="196">
        <v>100000</v>
      </c>
      <c r="L59" s="198"/>
      <c r="M59" s="198"/>
      <c r="N59" s="181"/>
      <c r="O59" s="181"/>
      <c r="P59" s="181"/>
      <c r="Q59" s="181"/>
      <c r="R59" s="181"/>
      <c r="S59" s="181"/>
      <c r="T59" s="181"/>
      <c r="U59" s="182">
        <f t="shared" si="0"/>
        <v>100000</v>
      </c>
    </row>
    <row r="60" spans="1:21" x14ac:dyDescent="0.35">
      <c r="A60" s="166">
        <v>58</v>
      </c>
      <c r="B60" s="167" t="s">
        <v>148</v>
      </c>
      <c r="C60" s="35">
        <v>2</v>
      </c>
      <c r="D60" s="179">
        <v>5</v>
      </c>
      <c r="E60" s="167" t="s">
        <v>143</v>
      </c>
      <c r="F60" s="166" t="s">
        <v>109</v>
      </c>
      <c r="G60" s="180">
        <v>11</v>
      </c>
      <c r="H60" s="167"/>
      <c r="I60" s="196">
        <v>10000</v>
      </c>
      <c r="J60" s="196">
        <v>10000</v>
      </c>
      <c r="K60" s="196">
        <v>10000</v>
      </c>
      <c r="L60" s="196">
        <v>10000</v>
      </c>
      <c r="M60" s="196">
        <v>10000</v>
      </c>
      <c r="N60" s="196">
        <v>10000</v>
      </c>
      <c r="O60" s="196">
        <v>10000</v>
      </c>
      <c r="P60" s="181"/>
      <c r="Q60" s="181"/>
      <c r="R60" s="181"/>
      <c r="S60" s="181"/>
      <c r="T60" s="181"/>
      <c r="U60" s="182">
        <f t="shared" si="0"/>
        <v>70000</v>
      </c>
    </row>
    <row r="61" spans="1:21" x14ac:dyDescent="0.35">
      <c r="A61" s="166">
        <v>59</v>
      </c>
      <c r="B61" s="167" t="s">
        <v>414</v>
      </c>
      <c r="C61" s="19">
        <v>1</v>
      </c>
      <c r="D61" s="179">
        <v>5</v>
      </c>
      <c r="E61" s="167" t="s">
        <v>143</v>
      </c>
      <c r="F61" s="166" t="s">
        <v>37</v>
      </c>
      <c r="G61" s="180">
        <v>14</v>
      </c>
      <c r="H61" s="167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2">
        <f t="shared" si="0"/>
        <v>0</v>
      </c>
    </row>
    <row r="62" spans="1:21" x14ac:dyDescent="0.35">
      <c r="A62" s="166">
        <v>60</v>
      </c>
      <c r="B62" s="167" t="s">
        <v>371</v>
      </c>
      <c r="C62" s="73">
        <v>2</v>
      </c>
      <c r="D62" s="179">
        <v>5</v>
      </c>
      <c r="E62" s="167" t="s">
        <v>143</v>
      </c>
      <c r="F62" s="166" t="s">
        <v>37</v>
      </c>
      <c r="G62" s="180">
        <v>4</v>
      </c>
      <c r="H62" s="167"/>
      <c r="I62" s="196">
        <v>40000</v>
      </c>
      <c r="J62" s="196">
        <v>40000</v>
      </c>
      <c r="K62" s="196">
        <v>40000</v>
      </c>
      <c r="L62" s="196">
        <v>40000</v>
      </c>
      <c r="M62" s="196">
        <v>40000</v>
      </c>
      <c r="N62" s="196">
        <v>40000</v>
      </c>
      <c r="O62" s="196">
        <v>40000</v>
      </c>
      <c r="P62" s="181"/>
      <c r="Q62" s="181"/>
      <c r="R62" s="181"/>
      <c r="S62" s="181"/>
      <c r="T62" s="181"/>
      <c r="U62" s="182">
        <f t="shared" si="0"/>
        <v>280000</v>
      </c>
    </row>
    <row r="63" spans="1:21" x14ac:dyDescent="0.35">
      <c r="A63" s="166">
        <v>61</v>
      </c>
      <c r="B63" s="167" t="s">
        <v>460</v>
      </c>
      <c r="C63" s="19">
        <v>1</v>
      </c>
      <c r="D63" s="179">
        <v>5</v>
      </c>
      <c r="E63" s="167" t="s">
        <v>143</v>
      </c>
      <c r="F63" s="166" t="s">
        <v>109</v>
      </c>
      <c r="G63" s="180">
        <v>1</v>
      </c>
      <c r="H63" s="167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2">
        <f t="shared" si="0"/>
        <v>0</v>
      </c>
    </row>
    <row r="64" spans="1:21" x14ac:dyDescent="0.35">
      <c r="A64" s="166">
        <v>62</v>
      </c>
      <c r="B64" s="167" t="s">
        <v>152</v>
      </c>
      <c r="C64" s="160">
        <v>2</v>
      </c>
      <c r="D64" s="179">
        <v>5</v>
      </c>
      <c r="E64" s="167" t="s">
        <v>143</v>
      </c>
      <c r="F64" s="166" t="s">
        <v>37</v>
      </c>
      <c r="G64" s="180">
        <v>5</v>
      </c>
      <c r="H64" s="167"/>
      <c r="I64" s="196">
        <v>40000</v>
      </c>
      <c r="J64" s="196">
        <v>40000</v>
      </c>
      <c r="K64" s="196">
        <v>40000</v>
      </c>
      <c r="L64" s="196">
        <v>40000</v>
      </c>
      <c r="M64" s="196">
        <v>40000</v>
      </c>
      <c r="N64" s="196">
        <v>40000</v>
      </c>
      <c r="O64" s="196">
        <v>40000</v>
      </c>
      <c r="P64" s="181"/>
      <c r="Q64" s="181"/>
      <c r="R64" s="181"/>
      <c r="S64" s="181"/>
      <c r="T64" s="181"/>
      <c r="U64" s="182">
        <f t="shared" si="0"/>
        <v>280000</v>
      </c>
    </row>
    <row r="65" spans="1:21" x14ac:dyDescent="0.35">
      <c r="A65" s="166">
        <v>63</v>
      </c>
      <c r="B65" s="183" t="s">
        <v>552</v>
      </c>
      <c r="D65" s="179">
        <v>5</v>
      </c>
      <c r="E65" s="167"/>
      <c r="F65" s="166"/>
      <c r="G65" s="180"/>
      <c r="H65" s="167"/>
      <c r="I65" s="181"/>
      <c r="J65" s="181"/>
      <c r="K65" s="196">
        <v>200000</v>
      </c>
      <c r="L65" s="196"/>
      <c r="M65" s="196"/>
      <c r="N65" s="196">
        <v>150000</v>
      </c>
      <c r="O65" s="181"/>
      <c r="P65" s="181"/>
      <c r="Q65" s="181"/>
      <c r="R65" s="181"/>
      <c r="S65" s="181"/>
      <c r="T65" s="181"/>
      <c r="U65" s="182">
        <f t="shared" si="0"/>
        <v>350000</v>
      </c>
    </row>
    <row r="66" spans="1:21" x14ac:dyDescent="0.35">
      <c r="A66" s="166">
        <v>64</v>
      </c>
      <c r="B66" s="183" t="s">
        <v>580</v>
      </c>
      <c r="D66" s="179">
        <v>5</v>
      </c>
      <c r="E66" s="167"/>
      <c r="F66" s="166"/>
      <c r="G66" s="180"/>
      <c r="H66" s="167"/>
      <c r="I66" s="196">
        <v>20000</v>
      </c>
      <c r="J66" s="196">
        <v>20000</v>
      </c>
      <c r="K66" s="196">
        <v>20000</v>
      </c>
      <c r="L66" s="196">
        <v>20000</v>
      </c>
      <c r="M66" s="196">
        <v>20000</v>
      </c>
      <c r="N66" s="196">
        <v>20000</v>
      </c>
      <c r="O66" s="196">
        <v>20000</v>
      </c>
      <c r="P66" s="181"/>
      <c r="Q66" s="181"/>
      <c r="R66" s="181"/>
      <c r="S66" s="181"/>
      <c r="T66" s="181"/>
      <c r="U66" s="182">
        <f t="shared" si="0"/>
        <v>140000</v>
      </c>
    </row>
    <row r="67" spans="1:21" x14ac:dyDescent="0.35">
      <c r="A67" s="166">
        <v>65</v>
      </c>
      <c r="B67" s="167" t="s">
        <v>176</v>
      </c>
      <c r="C67" s="35">
        <v>2</v>
      </c>
      <c r="D67" s="179">
        <v>5</v>
      </c>
      <c r="E67" s="167" t="s">
        <v>143</v>
      </c>
      <c r="F67" s="166" t="s">
        <v>109</v>
      </c>
      <c r="G67" s="180">
        <v>16</v>
      </c>
      <c r="H67" s="167"/>
      <c r="I67" s="181"/>
      <c r="J67" s="196">
        <v>150000</v>
      </c>
      <c r="K67" s="196">
        <v>50000</v>
      </c>
      <c r="L67" s="196">
        <v>50000</v>
      </c>
      <c r="M67" s="181"/>
      <c r="N67" s="196">
        <v>50000</v>
      </c>
      <c r="O67" s="196"/>
      <c r="P67" s="181"/>
      <c r="Q67" s="181"/>
      <c r="R67" s="181"/>
      <c r="S67" s="181"/>
      <c r="T67" s="181"/>
      <c r="U67" s="182">
        <f t="shared" ref="U67:U130" si="1">SUM(I67:T67)</f>
        <v>300000</v>
      </c>
    </row>
    <row r="68" spans="1:21" x14ac:dyDescent="0.35">
      <c r="A68" s="166">
        <v>66</v>
      </c>
      <c r="B68" s="167" t="s">
        <v>405</v>
      </c>
      <c r="C68" s="126">
        <v>2</v>
      </c>
      <c r="D68" s="179">
        <v>5</v>
      </c>
      <c r="E68" s="167" t="s">
        <v>143</v>
      </c>
      <c r="F68" s="166" t="s">
        <v>156</v>
      </c>
      <c r="G68" s="180">
        <v>18</v>
      </c>
      <c r="H68" s="167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2">
        <f t="shared" si="1"/>
        <v>0</v>
      </c>
    </row>
    <row r="69" spans="1:21" x14ac:dyDescent="0.35">
      <c r="A69" s="166">
        <v>67</v>
      </c>
      <c r="B69" s="167" t="s">
        <v>381</v>
      </c>
      <c r="C69" s="73">
        <v>2</v>
      </c>
      <c r="D69" s="179">
        <v>5</v>
      </c>
      <c r="E69" s="167" t="s">
        <v>143</v>
      </c>
      <c r="F69" s="166" t="s">
        <v>15</v>
      </c>
      <c r="G69" s="180">
        <v>27</v>
      </c>
      <c r="H69" s="167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2">
        <f t="shared" si="1"/>
        <v>0</v>
      </c>
    </row>
    <row r="70" spans="1:21" x14ac:dyDescent="0.35">
      <c r="A70" s="166">
        <v>68</v>
      </c>
      <c r="B70" s="167" t="s">
        <v>150</v>
      </c>
      <c r="C70" s="19">
        <v>2</v>
      </c>
      <c r="D70" s="179">
        <v>5</v>
      </c>
      <c r="E70" s="167" t="s">
        <v>143</v>
      </c>
      <c r="F70" s="166" t="s">
        <v>109</v>
      </c>
      <c r="G70" s="180">
        <v>28</v>
      </c>
      <c r="H70" s="167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2">
        <f t="shared" si="1"/>
        <v>0</v>
      </c>
    </row>
    <row r="71" spans="1:21" x14ac:dyDescent="0.35">
      <c r="A71" s="166">
        <v>69</v>
      </c>
      <c r="B71" s="183" t="s">
        <v>577</v>
      </c>
      <c r="C71" s="19"/>
      <c r="D71" s="179">
        <v>5</v>
      </c>
      <c r="E71" s="167"/>
      <c r="F71" s="166"/>
      <c r="G71" s="180"/>
      <c r="H71" s="167"/>
      <c r="I71" s="196">
        <v>10000</v>
      </c>
      <c r="J71" s="196">
        <v>10000</v>
      </c>
      <c r="K71" s="196">
        <v>10000</v>
      </c>
      <c r="L71" s="196">
        <v>30000</v>
      </c>
      <c r="M71" s="196">
        <v>10000</v>
      </c>
      <c r="N71" s="196"/>
      <c r="O71" s="196">
        <v>20000</v>
      </c>
      <c r="P71" s="181"/>
      <c r="Q71" s="181"/>
      <c r="R71" s="181"/>
      <c r="S71" s="181"/>
      <c r="T71" s="181"/>
      <c r="U71" s="182">
        <f t="shared" si="1"/>
        <v>90000</v>
      </c>
    </row>
    <row r="72" spans="1:21" x14ac:dyDescent="0.35">
      <c r="A72" s="166">
        <v>70</v>
      </c>
      <c r="B72" s="183" t="s">
        <v>579</v>
      </c>
      <c r="C72" s="19"/>
      <c r="D72" s="179">
        <v>5</v>
      </c>
      <c r="E72" s="167"/>
      <c r="F72" s="166"/>
      <c r="G72" s="180"/>
      <c r="H72" s="167"/>
      <c r="I72" s="196">
        <v>30000</v>
      </c>
      <c r="J72" s="196">
        <v>30000</v>
      </c>
      <c r="K72" s="196">
        <v>30000</v>
      </c>
      <c r="L72" s="196">
        <v>30000</v>
      </c>
      <c r="M72" s="196">
        <v>30000</v>
      </c>
      <c r="N72" s="196">
        <v>30000</v>
      </c>
      <c r="O72" s="196">
        <v>30000</v>
      </c>
      <c r="P72" s="181"/>
      <c r="Q72" s="181"/>
      <c r="R72" s="181"/>
      <c r="S72" s="181"/>
      <c r="T72" s="181"/>
      <c r="U72" s="182">
        <f t="shared" si="1"/>
        <v>210000</v>
      </c>
    </row>
    <row r="73" spans="1:21" x14ac:dyDescent="0.35">
      <c r="A73" s="166">
        <v>71</v>
      </c>
      <c r="B73" s="183" t="s">
        <v>553</v>
      </c>
      <c r="D73" s="179">
        <v>5</v>
      </c>
      <c r="E73" s="167"/>
      <c r="F73" s="166"/>
      <c r="G73" s="180"/>
      <c r="H73" s="167"/>
      <c r="I73" s="196">
        <v>120000</v>
      </c>
      <c r="J73" s="196"/>
      <c r="K73" s="196"/>
      <c r="L73" s="196"/>
      <c r="M73" s="196"/>
      <c r="N73" s="196"/>
      <c r="O73" s="181"/>
      <c r="P73" s="181"/>
      <c r="Q73" s="181"/>
      <c r="R73" s="181"/>
      <c r="S73" s="181"/>
      <c r="T73" s="181"/>
      <c r="U73" s="182">
        <f t="shared" si="1"/>
        <v>120000</v>
      </c>
    </row>
    <row r="74" spans="1:21" x14ac:dyDescent="0.35">
      <c r="A74" s="166">
        <v>72</v>
      </c>
      <c r="B74" s="167" t="s">
        <v>409</v>
      </c>
      <c r="C74" s="35">
        <v>2</v>
      </c>
      <c r="D74" s="179">
        <v>5</v>
      </c>
      <c r="E74" s="167" t="s">
        <v>143</v>
      </c>
      <c r="F74" s="166" t="s">
        <v>37</v>
      </c>
      <c r="G74" s="180">
        <v>3</v>
      </c>
      <c r="H74" s="167"/>
      <c r="I74" s="196">
        <v>40000</v>
      </c>
      <c r="J74" s="196">
        <v>40000</v>
      </c>
      <c r="K74" s="196">
        <v>40000</v>
      </c>
      <c r="L74" s="196">
        <v>40000</v>
      </c>
      <c r="M74" s="196">
        <v>40000</v>
      </c>
      <c r="N74" s="196">
        <v>40000</v>
      </c>
      <c r="O74" s="196">
        <v>40000</v>
      </c>
      <c r="P74" s="181"/>
      <c r="Q74" s="181"/>
      <c r="R74" s="181"/>
      <c r="S74" s="181"/>
      <c r="T74" s="181"/>
      <c r="U74" s="182">
        <f t="shared" si="1"/>
        <v>280000</v>
      </c>
    </row>
    <row r="75" spans="1:21" x14ac:dyDescent="0.35">
      <c r="A75" s="166">
        <v>73</v>
      </c>
      <c r="B75" s="167" t="s">
        <v>512</v>
      </c>
      <c r="C75" s="35">
        <v>1</v>
      </c>
      <c r="D75" s="179">
        <v>5</v>
      </c>
      <c r="E75" s="167" t="s">
        <v>143</v>
      </c>
      <c r="F75" s="166" t="s">
        <v>37</v>
      </c>
      <c r="G75" s="180">
        <v>6</v>
      </c>
      <c r="H75" s="167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2">
        <f t="shared" si="1"/>
        <v>0</v>
      </c>
    </row>
    <row r="76" spans="1:21" x14ac:dyDescent="0.35">
      <c r="A76" s="166">
        <v>74</v>
      </c>
      <c r="B76" s="167" t="s">
        <v>403</v>
      </c>
      <c r="C76" s="19">
        <v>2</v>
      </c>
      <c r="D76" s="179">
        <v>5</v>
      </c>
      <c r="E76" s="167" t="s">
        <v>143</v>
      </c>
      <c r="F76" s="166" t="s">
        <v>15</v>
      </c>
      <c r="G76" s="180">
        <v>37</v>
      </c>
      <c r="H76" s="167"/>
      <c r="I76" s="196">
        <v>60000</v>
      </c>
      <c r="J76" s="196"/>
      <c r="K76" s="196"/>
      <c r="L76" s="196"/>
      <c r="M76" s="196"/>
      <c r="N76" s="196"/>
      <c r="O76" s="196">
        <v>60000</v>
      </c>
      <c r="P76" s="196"/>
      <c r="Q76" s="196"/>
      <c r="R76" s="196"/>
      <c r="S76" s="196"/>
      <c r="T76" s="196"/>
      <c r="U76" s="182">
        <f t="shared" si="1"/>
        <v>120000</v>
      </c>
    </row>
    <row r="77" spans="1:21" x14ac:dyDescent="0.35">
      <c r="A77" s="166">
        <v>75</v>
      </c>
      <c r="B77" s="167" t="s">
        <v>407</v>
      </c>
      <c r="C77" s="35">
        <v>2</v>
      </c>
      <c r="D77" s="179">
        <v>5</v>
      </c>
      <c r="E77" s="167" t="s">
        <v>143</v>
      </c>
      <c r="F77" s="166" t="s">
        <v>15</v>
      </c>
      <c r="G77" s="180">
        <v>2</v>
      </c>
      <c r="H77" s="167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2">
        <f t="shared" si="1"/>
        <v>0</v>
      </c>
    </row>
    <row r="78" spans="1:21" x14ac:dyDescent="0.35">
      <c r="A78" s="166">
        <v>76</v>
      </c>
      <c r="B78" s="167" t="s">
        <v>212</v>
      </c>
      <c r="C78" s="35">
        <v>2</v>
      </c>
      <c r="D78" s="179">
        <v>5</v>
      </c>
      <c r="E78" s="167" t="s">
        <v>143</v>
      </c>
      <c r="F78" s="166" t="s">
        <v>109</v>
      </c>
      <c r="G78" s="180">
        <v>19</v>
      </c>
      <c r="H78" s="167"/>
      <c r="I78" s="196">
        <v>70000</v>
      </c>
      <c r="J78" s="196">
        <v>70000</v>
      </c>
      <c r="K78" s="196">
        <v>70000</v>
      </c>
      <c r="L78" s="196">
        <v>70000</v>
      </c>
      <c r="M78" s="196">
        <v>70000</v>
      </c>
      <c r="N78" s="196">
        <v>70000</v>
      </c>
      <c r="O78" s="196">
        <v>70000</v>
      </c>
      <c r="P78" s="181"/>
      <c r="Q78" s="181"/>
      <c r="R78" s="181"/>
      <c r="S78" s="181"/>
      <c r="T78" s="181"/>
      <c r="U78" s="182">
        <f t="shared" si="1"/>
        <v>490000</v>
      </c>
    </row>
    <row r="79" spans="1:21" x14ac:dyDescent="0.35">
      <c r="A79" s="166">
        <v>77</v>
      </c>
      <c r="B79" s="167" t="s">
        <v>492</v>
      </c>
      <c r="C79" s="35">
        <v>1</v>
      </c>
      <c r="D79" s="179">
        <v>5</v>
      </c>
      <c r="E79" s="167" t="s">
        <v>143</v>
      </c>
      <c r="F79" s="166" t="s">
        <v>109</v>
      </c>
      <c r="G79" s="180">
        <v>34</v>
      </c>
      <c r="H79" s="167"/>
      <c r="I79" s="196">
        <v>10000</v>
      </c>
      <c r="J79" s="196">
        <v>10000</v>
      </c>
      <c r="K79" s="196">
        <v>10000</v>
      </c>
      <c r="L79" s="196">
        <v>10000</v>
      </c>
      <c r="M79" s="196">
        <v>10000</v>
      </c>
      <c r="N79" s="196">
        <v>10000</v>
      </c>
      <c r="O79" s="196">
        <v>10000</v>
      </c>
      <c r="P79" s="181"/>
      <c r="Q79" s="181"/>
      <c r="R79" s="181"/>
      <c r="S79" s="181"/>
      <c r="T79" s="181"/>
      <c r="U79" s="182">
        <f t="shared" si="1"/>
        <v>70000</v>
      </c>
    </row>
    <row r="80" spans="1:21" x14ac:dyDescent="0.35">
      <c r="A80" s="166">
        <v>78</v>
      </c>
      <c r="B80" s="183" t="s">
        <v>578</v>
      </c>
      <c r="C80" s="35"/>
      <c r="D80" s="179">
        <v>5</v>
      </c>
      <c r="E80" s="167"/>
      <c r="F80" s="166"/>
      <c r="G80" s="180"/>
      <c r="H80" s="167"/>
      <c r="I80" s="196">
        <v>150000</v>
      </c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82">
        <f t="shared" si="1"/>
        <v>150000</v>
      </c>
    </row>
    <row r="81" spans="1:21" x14ac:dyDescent="0.35">
      <c r="A81" s="166">
        <v>79</v>
      </c>
      <c r="B81" s="167" t="s">
        <v>153</v>
      </c>
      <c r="C81" s="35">
        <v>1</v>
      </c>
      <c r="D81" s="179">
        <v>5</v>
      </c>
      <c r="E81" s="167" t="s">
        <v>143</v>
      </c>
      <c r="F81" s="166" t="s">
        <v>37</v>
      </c>
      <c r="G81" s="180">
        <v>10</v>
      </c>
      <c r="H81" s="167"/>
      <c r="I81" s="196">
        <v>30000</v>
      </c>
      <c r="J81" s="196">
        <v>30000</v>
      </c>
      <c r="K81" s="196">
        <v>30000</v>
      </c>
      <c r="L81" s="196">
        <v>30000</v>
      </c>
      <c r="M81" s="196">
        <v>30000</v>
      </c>
      <c r="N81" s="196"/>
      <c r="O81" s="196">
        <v>60000</v>
      </c>
      <c r="P81" s="181"/>
      <c r="Q81" s="181"/>
      <c r="R81" s="181"/>
      <c r="S81" s="181"/>
      <c r="T81" s="181"/>
      <c r="U81" s="182">
        <f t="shared" si="1"/>
        <v>210000</v>
      </c>
    </row>
    <row r="82" spans="1:21" x14ac:dyDescent="0.35">
      <c r="A82" s="166">
        <v>80</v>
      </c>
      <c r="B82" s="167" t="s">
        <v>149</v>
      </c>
      <c r="C82" s="19">
        <v>2</v>
      </c>
      <c r="D82" s="179">
        <v>5</v>
      </c>
      <c r="E82" s="167" t="s">
        <v>143</v>
      </c>
      <c r="F82" s="166" t="s">
        <v>109</v>
      </c>
      <c r="G82" s="180">
        <v>12</v>
      </c>
      <c r="H82" s="167"/>
      <c r="I82" s="196">
        <v>120000</v>
      </c>
      <c r="J82" s="196"/>
      <c r="K82" s="196"/>
      <c r="L82" s="196"/>
      <c r="M82" s="196"/>
      <c r="N82" s="196"/>
      <c r="O82" s="181"/>
      <c r="P82" s="181"/>
      <c r="Q82" s="181"/>
      <c r="R82" s="181"/>
      <c r="S82" s="181"/>
      <c r="T82" s="181"/>
      <c r="U82" s="182">
        <f t="shared" si="1"/>
        <v>120000</v>
      </c>
    </row>
    <row r="83" spans="1:21" x14ac:dyDescent="0.35">
      <c r="A83" s="166">
        <v>81</v>
      </c>
      <c r="B83" s="167" t="s">
        <v>375</v>
      </c>
      <c r="C83" s="73">
        <v>2</v>
      </c>
      <c r="D83" s="179">
        <v>5</v>
      </c>
      <c r="E83" s="167" t="s">
        <v>143</v>
      </c>
      <c r="F83" s="166" t="s">
        <v>37</v>
      </c>
      <c r="G83" s="180">
        <v>10</v>
      </c>
      <c r="H83" s="167"/>
      <c r="I83" s="196">
        <v>30000</v>
      </c>
      <c r="J83" s="196">
        <v>30000</v>
      </c>
      <c r="K83" s="196">
        <v>30000</v>
      </c>
      <c r="L83" s="196">
        <v>30000</v>
      </c>
      <c r="M83" s="196">
        <v>30000</v>
      </c>
      <c r="N83" s="196"/>
      <c r="O83" s="196">
        <v>60000</v>
      </c>
      <c r="P83" s="181"/>
      <c r="Q83" s="181"/>
      <c r="R83" s="181"/>
      <c r="S83" s="181"/>
      <c r="T83" s="181"/>
      <c r="U83" s="182">
        <f t="shared" si="1"/>
        <v>210000</v>
      </c>
    </row>
    <row r="84" spans="1:21" x14ac:dyDescent="0.35">
      <c r="A84" s="166">
        <v>82</v>
      </c>
      <c r="B84" s="183" t="s">
        <v>554</v>
      </c>
      <c r="D84" s="179">
        <v>5</v>
      </c>
      <c r="E84" s="167"/>
      <c r="F84" s="166"/>
      <c r="G84" s="180"/>
      <c r="H84" s="167"/>
      <c r="I84" s="196">
        <v>30000</v>
      </c>
      <c r="J84" s="196">
        <v>30000</v>
      </c>
      <c r="K84" s="196">
        <v>30000</v>
      </c>
      <c r="L84" s="196">
        <v>30000</v>
      </c>
      <c r="M84" s="196">
        <v>30000</v>
      </c>
      <c r="N84" s="196">
        <v>30000</v>
      </c>
      <c r="O84" s="196">
        <v>30000</v>
      </c>
      <c r="P84" s="181"/>
      <c r="Q84" s="181"/>
      <c r="R84" s="181"/>
      <c r="S84" s="181"/>
      <c r="T84" s="181"/>
      <c r="U84" s="182">
        <f t="shared" si="1"/>
        <v>210000</v>
      </c>
    </row>
    <row r="85" spans="1:21" x14ac:dyDescent="0.35">
      <c r="A85" s="166">
        <v>83</v>
      </c>
      <c r="B85" s="167" t="s">
        <v>419</v>
      </c>
      <c r="C85" s="19">
        <v>2</v>
      </c>
      <c r="D85" s="179">
        <v>5</v>
      </c>
      <c r="E85" s="167" t="s">
        <v>143</v>
      </c>
      <c r="F85" s="166" t="s">
        <v>15</v>
      </c>
      <c r="G85" s="180">
        <v>29</v>
      </c>
      <c r="H85" s="167"/>
      <c r="I85" s="196">
        <v>20000</v>
      </c>
      <c r="J85" s="196">
        <v>20000</v>
      </c>
      <c r="K85" s="196">
        <v>20000</v>
      </c>
      <c r="L85" s="196">
        <v>20000</v>
      </c>
      <c r="M85" s="196">
        <v>20000</v>
      </c>
      <c r="N85" s="196">
        <v>20000</v>
      </c>
      <c r="O85" s="196">
        <v>20000</v>
      </c>
      <c r="P85" s="181"/>
      <c r="Q85" s="181"/>
      <c r="R85" s="181"/>
      <c r="S85" s="181"/>
      <c r="T85" s="181"/>
      <c r="U85" s="182">
        <f t="shared" si="1"/>
        <v>140000</v>
      </c>
    </row>
    <row r="86" spans="1:21" x14ac:dyDescent="0.35">
      <c r="A86" s="166">
        <v>84</v>
      </c>
      <c r="B86" s="167" t="s">
        <v>379</v>
      </c>
      <c r="C86" s="35">
        <v>1</v>
      </c>
      <c r="D86" s="179">
        <v>5</v>
      </c>
      <c r="E86" s="167" t="s">
        <v>143</v>
      </c>
      <c r="F86" s="166" t="s">
        <v>15</v>
      </c>
      <c r="G86" s="180">
        <v>11</v>
      </c>
      <c r="H86" s="167"/>
      <c r="I86" s="196">
        <v>10000</v>
      </c>
      <c r="J86" s="196">
        <v>10000</v>
      </c>
      <c r="K86" s="196">
        <v>10000</v>
      </c>
      <c r="L86" s="196">
        <v>10000</v>
      </c>
      <c r="M86" s="196">
        <v>10000</v>
      </c>
      <c r="N86" s="196">
        <v>10000</v>
      </c>
      <c r="O86" s="196">
        <v>10000</v>
      </c>
      <c r="P86" s="181"/>
      <c r="Q86" s="181"/>
      <c r="R86" s="181"/>
      <c r="S86" s="181"/>
      <c r="T86" s="181"/>
      <c r="U86" s="182">
        <f t="shared" si="1"/>
        <v>70000</v>
      </c>
    </row>
    <row r="87" spans="1:21" x14ac:dyDescent="0.35">
      <c r="A87" s="166">
        <v>85</v>
      </c>
      <c r="B87" s="167" t="s">
        <v>406</v>
      </c>
      <c r="C87" s="73">
        <v>2</v>
      </c>
      <c r="D87" s="179">
        <v>5</v>
      </c>
      <c r="E87" s="167" t="s">
        <v>380</v>
      </c>
      <c r="F87" s="166"/>
      <c r="G87" s="180"/>
      <c r="H87" s="167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2">
        <f t="shared" si="1"/>
        <v>0</v>
      </c>
    </row>
    <row r="88" spans="1:21" x14ac:dyDescent="0.35">
      <c r="A88" s="166">
        <v>86</v>
      </c>
      <c r="B88" s="167" t="s">
        <v>514</v>
      </c>
      <c r="C88" s="35">
        <v>1</v>
      </c>
      <c r="D88" s="179">
        <v>5</v>
      </c>
      <c r="E88" s="167" t="s">
        <v>143</v>
      </c>
      <c r="F88" s="166" t="s">
        <v>15</v>
      </c>
      <c r="G88" s="180">
        <v>22</v>
      </c>
      <c r="H88" s="167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2">
        <f t="shared" si="1"/>
        <v>0</v>
      </c>
    </row>
    <row r="89" spans="1:21" x14ac:dyDescent="0.35">
      <c r="A89" s="166">
        <v>87</v>
      </c>
      <c r="B89" s="167" t="s">
        <v>513</v>
      </c>
      <c r="C89" s="19">
        <v>1</v>
      </c>
      <c r="D89" s="179">
        <v>5</v>
      </c>
      <c r="E89" s="167" t="s">
        <v>143</v>
      </c>
      <c r="F89" s="166" t="s">
        <v>156</v>
      </c>
      <c r="G89" s="180">
        <v>2</v>
      </c>
      <c r="H89" s="167"/>
      <c r="I89" s="196">
        <v>10000</v>
      </c>
      <c r="J89" s="196">
        <v>10000</v>
      </c>
      <c r="K89" s="196">
        <v>10000</v>
      </c>
      <c r="L89" s="196">
        <v>10000</v>
      </c>
      <c r="M89" s="196">
        <v>10000</v>
      </c>
      <c r="N89" s="196">
        <v>10000</v>
      </c>
      <c r="O89" s="196">
        <v>10000</v>
      </c>
      <c r="P89" s="181"/>
      <c r="Q89" s="181"/>
      <c r="R89" s="181"/>
      <c r="S89" s="181"/>
      <c r="T89" s="181"/>
      <c r="U89" s="182">
        <f t="shared" si="1"/>
        <v>70000</v>
      </c>
    </row>
    <row r="90" spans="1:21" x14ac:dyDescent="0.35">
      <c r="A90" s="166">
        <v>88</v>
      </c>
      <c r="B90" s="167" t="s">
        <v>158</v>
      </c>
      <c r="C90" s="35">
        <v>2</v>
      </c>
      <c r="D90" s="179">
        <v>5</v>
      </c>
      <c r="E90" s="167" t="s">
        <v>143</v>
      </c>
      <c r="F90" s="166" t="s">
        <v>109</v>
      </c>
      <c r="G90" s="180">
        <v>36</v>
      </c>
      <c r="H90" s="167"/>
      <c r="I90" s="196">
        <v>40000</v>
      </c>
      <c r="J90" s="196">
        <v>40000</v>
      </c>
      <c r="K90" s="196">
        <v>40000</v>
      </c>
      <c r="L90" s="196">
        <v>40000</v>
      </c>
      <c r="M90" s="196">
        <v>40000</v>
      </c>
      <c r="N90" s="196">
        <v>40000</v>
      </c>
      <c r="O90" s="196">
        <v>40000</v>
      </c>
      <c r="P90" s="181"/>
      <c r="Q90" s="181"/>
      <c r="R90" s="181"/>
      <c r="S90" s="181"/>
      <c r="T90" s="181"/>
      <c r="U90" s="182">
        <f t="shared" si="1"/>
        <v>280000</v>
      </c>
    </row>
    <row r="91" spans="1:21" x14ac:dyDescent="0.35">
      <c r="A91" s="166">
        <v>89</v>
      </c>
      <c r="B91" s="167" t="s">
        <v>154</v>
      </c>
      <c r="C91" s="35">
        <v>2</v>
      </c>
      <c r="D91" s="179">
        <v>5</v>
      </c>
      <c r="E91" s="167" t="s">
        <v>143</v>
      </c>
      <c r="F91" s="166" t="s">
        <v>37</v>
      </c>
      <c r="G91" s="180">
        <v>16</v>
      </c>
      <c r="H91" s="167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2">
        <f t="shared" si="1"/>
        <v>0</v>
      </c>
    </row>
    <row r="92" spans="1:21" x14ac:dyDescent="0.35">
      <c r="A92" s="166">
        <v>90</v>
      </c>
      <c r="B92" s="167" t="s">
        <v>155</v>
      </c>
      <c r="C92" s="35">
        <v>1</v>
      </c>
      <c r="D92" s="179">
        <v>5</v>
      </c>
      <c r="E92" s="167" t="s">
        <v>143</v>
      </c>
      <c r="F92" s="166" t="s">
        <v>15</v>
      </c>
      <c r="G92" s="180">
        <v>10</v>
      </c>
      <c r="H92" s="167"/>
      <c r="I92" s="196">
        <v>10000</v>
      </c>
      <c r="J92" s="196">
        <v>10000</v>
      </c>
      <c r="K92" s="196">
        <v>10000</v>
      </c>
      <c r="L92" s="196">
        <v>10000</v>
      </c>
      <c r="M92" s="196">
        <v>10000</v>
      </c>
      <c r="N92" s="196">
        <v>10000</v>
      </c>
      <c r="O92" s="181"/>
      <c r="P92" s="181"/>
      <c r="Q92" s="181"/>
      <c r="R92" s="181"/>
      <c r="S92" s="181"/>
      <c r="T92" s="181"/>
      <c r="U92" s="182">
        <f t="shared" si="1"/>
        <v>60000</v>
      </c>
    </row>
    <row r="93" spans="1:21" x14ac:dyDescent="0.35">
      <c r="A93" s="166">
        <v>91</v>
      </c>
      <c r="B93" s="167" t="s">
        <v>151</v>
      </c>
      <c r="C93" s="35">
        <v>2</v>
      </c>
      <c r="D93" s="179">
        <v>5</v>
      </c>
      <c r="E93" s="167" t="s">
        <v>143</v>
      </c>
      <c r="F93" s="166" t="s">
        <v>109</v>
      </c>
      <c r="G93" s="180">
        <v>37</v>
      </c>
      <c r="H93" s="167"/>
      <c r="I93" s="196">
        <v>40000</v>
      </c>
      <c r="J93" s="196">
        <v>40000</v>
      </c>
      <c r="K93" s="196">
        <v>40000</v>
      </c>
      <c r="L93" s="196">
        <v>40000</v>
      </c>
      <c r="M93" s="196">
        <v>40000</v>
      </c>
      <c r="N93" s="196">
        <v>40000</v>
      </c>
      <c r="O93" s="196">
        <v>40000</v>
      </c>
      <c r="P93" s="181"/>
      <c r="Q93" s="181"/>
      <c r="R93" s="181"/>
      <c r="S93" s="181"/>
      <c r="T93" s="181"/>
      <c r="U93" s="182">
        <f t="shared" si="1"/>
        <v>280000</v>
      </c>
    </row>
    <row r="94" spans="1:21" x14ac:dyDescent="0.35">
      <c r="A94" s="166">
        <v>92</v>
      </c>
      <c r="B94" s="167" t="s">
        <v>157</v>
      </c>
      <c r="C94" s="35">
        <v>2</v>
      </c>
      <c r="D94" s="179">
        <v>5</v>
      </c>
      <c r="E94" s="167" t="s">
        <v>143</v>
      </c>
      <c r="F94" s="179" t="s">
        <v>51</v>
      </c>
      <c r="G94" s="180">
        <v>9</v>
      </c>
      <c r="H94" s="167"/>
      <c r="I94" s="181"/>
      <c r="J94" s="181"/>
      <c r="K94" s="196">
        <v>60000</v>
      </c>
      <c r="L94" s="181"/>
      <c r="M94" s="196">
        <v>40000</v>
      </c>
      <c r="N94" s="196"/>
      <c r="O94" s="196">
        <v>40000</v>
      </c>
      <c r="P94" s="181"/>
      <c r="Q94" s="181"/>
      <c r="R94" s="181"/>
      <c r="S94" s="181"/>
      <c r="T94" s="181"/>
      <c r="U94" s="182">
        <f t="shared" si="1"/>
        <v>140000</v>
      </c>
    </row>
    <row r="95" spans="1:21" x14ac:dyDescent="0.35">
      <c r="A95" s="166">
        <v>93</v>
      </c>
      <c r="B95" s="167" t="s">
        <v>404</v>
      </c>
      <c r="C95" s="57">
        <v>2</v>
      </c>
      <c r="D95" s="179">
        <v>5</v>
      </c>
      <c r="E95" s="167" t="s">
        <v>143</v>
      </c>
      <c r="F95" s="166" t="s">
        <v>15</v>
      </c>
      <c r="G95" s="180">
        <v>11</v>
      </c>
      <c r="H95" s="167"/>
      <c r="I95" s="196">
        <v>30000</v>
      </c>
      <c r="J95" s="196">
        <v>30000</v>
      </c>
      <c r="K95" s="196">
        <v>30000</v>
      </c>
      <c r="L95" s="196">
        <v>30000</v>
      </c>
      <c r="M95" s="196">
        <v>30000</v>
      </c>
      <c r="N95" s="196">
        <v>30000</v>
      </c>
      <c r="O95" s="196">
        <v>30000</v>
      </c>
      <c r="P95" s="181"/>
      <c r="Q95" s="181"/>
      <c r="R95" s="181"/>
      <c r="S95" s="181"/>
      <c r="T95" s="181"/>
      <c r="U95" s="182">
        <f t="shared" si="1"/>
        <v>210000</v>
      </c>
    </row>
    <row r="96" spans="1:21" x14ac:dyDescent="0.35">
      <c r="A96" s="166">
        <v>94</v>
      </c>
      <c r="B96" s="167" t="s">
        <v>408</v>
      </c>
      <c r="C96" s="73">
        <v>2</v>
      </c>
      <c r="D96" s="179">
        <v>5</v>
      </c>
      <c r="E96" s="167" t="s">
        <v>143</v>
      </c>
      <c r="F96" s="166" t="s">
        <v>156</v>
      </c>
      <c r="G96" s="180">
        <v>2</v>
      </c>
      <c r="H96" s="167"/>
      <c r="I96" s="196">
        <v>40000</v>
      </c>
      <c r="J96" s="196">
        <v>40000</v>
      </c>
      <c r="K96" s="196">
        <v>40000</v>
      </c>
      <c r="L96" s="196">
        <v>40000</v>
      </c>
      <c r="M96" s="196">
        <v>40000</v>
      </c>
      <c r="N96" s="196">
        <v>40000</v>
      </c>
      <c r="O96" s="196">
        <v>40000</v>
      </c>
      <c r="P96" s="181"/>
      <c r="Q96" s="181"/>
      <c r="R96" s="181"/>
      <c r="S96" s="181"/>
      <c r="T96" s="181"/>
      <c r="U96" s="182">
        <f t="shared" si="1"/>
        <v>280000</v>
      </c>
    </row>
    <row r="97" spans="1:22" x14ac:dyDescent="0.35">
      <c r="A97" s="166">
        <v>95</v>
      </c>
      <c r="B97" s="167" t="s">
        <v>581</v>
      </c>
      <c r="C97" s="73"/>
      <c r="D97" s="179">
        <v>5</v>
      </c>
      <c r="E97" s="167"/>
      <c r="F97" s="166"/>
      <c r="G97" s="180"/>
      <c r="H97" s="167"/>
      <c r="I97" s="196"/>
      <c r="J97" s="196">
        <v>180000</v>
      </c>
      <c r="K97" s="181"/>
      <c r="L97" s="181"/>
      <c r="M97" s="181"/>
      <c r="N97" s="181"/>
      <c r="O97" s="196">
        <v>180000</v>
      </c>
      <c r="P97" s="196"/>
      <c r="Q97" s="196"/>
      <c r="R97" s="196"/>
      <c r="S97" s="196"/>
      <c r="T97" s="196"/>
      <c r="U97" s="182">
        <f t="shared" si="1"/>
        <v>360000</v>
      </c>
    </row>
    <row r="98" spans="1:22" x14ac:dyDescent="0.35">
      <c r="A98" s="166">
        <v>96</v>
      </c>
      <c r="B98" s="167" t="s">
        <v>461</v>
      </c>
      <c r="C98" s="35">
        <v>1</v>
      </c>
      <c r="D98" s="179">
        <v>5</v>
      </c>
      <c r="E98" s="167" t="s">
        <v>143</v>
      </c>
      <c r="F98" s="166" t="s">
        <v>15</v>
      </c>
      <c r="G98" s="180">
        <v>6</v>
      </c>
      <c r="H98" s="167"/>
      <c r="I98" s="181"/>
      <c r="J98" s="196">
        <v>90000</v>
      </c>
      <c r="K98" s="196">
        <v>30000</v>
      </c>
      <c r="L98" s="196">
        <v>30000</v>
      </c>
      <c r="M98" s="196"/>
      <c r="N98" s="196">
        <v>30000</v>
      </c>
      <c r="O98" s="196"/>
      <c r="P98" s="181"/>
      <c r="Q98" s="181"/>
      <c r="R98" s="181"/>
      <c r="S98" s="181"/>
      <c r="T98" s="181"/>
      <c r="U98" s="182">
        <f t="shared" si="1"/>
        <v>180000</v>
      </c>
    </row>
    <row r="99" spans="1:22" x14ac:dyDescent="0.35">
      <c r="A99" s="166">
        <v>97</v>
      </c>
      <c r="B99" s="167" t="s">
        <v>462</v>
      </c>
      <c r="C99" s="73">
        <v>2</v>
      </c>
      <c r="D99" s="179">
        <v>5</v>
      </c>
      <c r="E99" s="167" t="s">
        <v>143</v>
      </c>
      <c r="F99" s="166" t="s">
        <v>156</v>
      </c>
      <c r="G99" s="180">
        <v>18</v>
      </c>
      <c r="H99" s="167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2">
        <f t="shared" si="1"/>
        <v>0</v>
      </c>
    </row>
    <row r="100" spans="1:22" x14ac:dyDescent="0.35">
      <c r="A100" s="166">
        <v>98</v>
      </c>
      <c r="B100" s="167" t="s">
        <v>169</v>
      </c>
      <c r="C100" s="34">
        <v>2</v>
      </c>
      <c r="D100" s="179">
        <v>6</v>
      </c>
      <c r="E100" s="167" t="s">
        <v>143</v>
      </c>
      <c r="F100" s="166" t="s">
        <v>17</v>
      </c>
      <c r="G100" s="180">
        <v>24</v>
      </c>
      <c r="H100" s="167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2">
        <f t="shared" si="1"/>
        <v>0</v>
      </c>
    </row>
    <row r="101" spans="1:22" x14ac:dyDescent="0.35">
      <c r="A101" s="166">
        <v>99</v>
      </c>
      <c r="B101" s="167" t="s">
        <v>159</v>
      </c>
      <c r="C101" s="34">
        <v>2</v>
      </c>
      <c r="D101" s="179">
        <v>6</v>
      </c>
      <c r="E101" s="167" t="s">
        <v>143</v>
      </c>
      <c r="F101" s="166" t="s">
        <v>21</v>
      </c>
      <c r="G101" s="180">
        <v>25</v>
      </c>
      <c r="H101" s="167"/>
      <c r="I101" s="201">
        <v>80000</v>
      </c>
      <c r="J101" s="201"/>
      <c r="K101" s="202"/>
      <c r="L101" s="202"/>
      <c r="M101" s="202">
        <v>80000</v>
      </c>
      <c r="N101" s="202"/>
      <c r="O101" s="202"/>
      <c r="P101" s="202"/>
      <c r="Q101" s="181"/>
      <c r="R101" s="181"/>
      <c r="S101" s="181"/>
      <c r="T101" s="181"/>
      <c r="U101" s="182">
        <f t="shared" si="1"/>
        <v>160000</v>
      </c>
    </row>
    <row r="102" spans="1:22" x14ac:dyDescent="0.35">
      <c r="A102" s="166">
        <v>100</v>
      </c>
      <c r="B102" s="167" t="s">
        <v>164</v>
      </c>
      <c r="C102" s="34">
        <v>2</v>
      </c>
      <c r="D102" s="179">
        <v>6</v>
      </c>
      <c r="E102" s="167" t="s">
        <v>143</v>
      </c>
      <c r="F102" s="166" t="s">
        <v>17</v>
      </c>
      <c r="G102" s="180">
        <v>18</v>
      </c>
      <c r="H102" s="167"/>
      <c r="I102" s="201">
        <v>80000</v>
      </c>
      <c r="J102" s="201"/>
      <c r="K102" s="202"/>
      <c r="L102" s="202"/>
      <c r="M102" s="202">
        <v>100000</v>
      </c>
      <c r="N102" s="202"/>
      <c r="O102" s="202"/>
      <c r="P102" s="202"/>
      <c r="Q102" s="202"/>
      <c r="R102" s="181"/>
      <c r="S102" s="181"/>
      <c r="T102" s="181"/>
      <c r="U102" s="182">
        <f t="shared" si="1"/>
        <v>180000</v>
      </c>
    </row>
    <row r="103" spans="1:22" x14ac:dyDescent="0.35">
      <c r="A103" s="166">
        <v>101</v>
      </c>
      <c r="B103" s="167" t="s">
        <v>171</v>
      </c>
      <c r="C103" s="34">
        <v>2</v>
      </c>
      <c r="D103" s="179">
        <v>6</v>
      </c>
      <c r="E103" s="167" t="s">
        <v>143</v>
      </c>
      <c r="F103" s="166" t="s">
        <v>21</v>
      </c>
      <c r="G103" s="180">
        <v>1</v>
      </c>
      <c r="H103" s="167"/>
      <c r="I103" s="201">
        <v>120000</v>
      </c>
      <c r="J103" s="201"/>
      <c r="K103" s="202">
        <v>240000</v>
      </c>
      <c r="L103" s="202"/>
      <c r="M103" s="202"/>
      <c r="N103" s="202"/>
      <c r="O103" s="202">
        <v>60000</v>
      </c>
      <c r="P103" s="181"/>
      <c r="Q103" s="181"/>
      <c r="R103" s="181"/>
      <c r="S103" s="181"/>
      <c r="T103" s="181"/>
      <c r="U103" s="182">
        <f t="shared" si="1"/>
        <v>420000</v>
      </c>
    </row>
    <row r="104" spans="1:22" x14ac:dyDescent="0.35">
      <c r="A104" s="166">
        <v>102</v>
      </c>
      <c r="B104" s="167" t="s">
        <v>382</v>
      </c>
      <c r="C104" s="34">
        <v>2</v>
      </c>
      <c r="D104" s="179">
        <v>6</v>
      </c>
      <c r="E104" s="167" t="s">
        <v>143</v>
      </c>
      <c r="F104" s="166" t="s">
        <v>21</v>
      </c>
      <c r="G104" s="180">
        <v>3</v>
      </c>
      <c r="H104" s="167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2">
        <f t="shared" si="1"/>
        <v>0</v>
      </c>
    </row>
    <row r="105" spans="1:22" x14ac:dyDescent="0.35">
      <c r="A105" s="166">
        <v>103</v>
      </c>
      <c r="B105" s="183" t="s">
        <v>555</v>
      </c>
      <c r="C105" s="167"/>
      <c r="D105" s="179">
        <v>6</v>
      </c>
      <c r="E105" s="167"/>
      <c r="F105" s="166"/>
      <c r="G105" s="180"/>
      <c r="H105" s="167"/>
      <c r="I105" s="201">
        <v>40000</v>
      </c>
      <c r="J105" s="201">
        <v>80000</v>
      </c>
      <c r="K105" s="202"/>
      <c r="L105" s="202">
        <v>40000</v>
      </c>
      <c r="M105" s="202">
        <v>40000</v>
      </c>
      <c r="N105" s="202">
        <v>40000</v>
      </c>
      <c r="O105" s="202">
        <v>40000</v>
      </c>
      <c r="P105" s="181"/>
      <c r="Q105" s="181"/>
      <c r="R105" s="181"/>
      <c r="S105" s="181"/>
      <c r="T105" s="181"/>
      <c r="U105" s="182">
        <f t="shared" si="1"/>
        <v>280000</v>
      </c>
    </row>
    <row r="106" spans="1:22" s="185" customFormat="1" x14ac:dyDescent="0.35">
      <c r="A106" s="166">
        <v>104</v>
      </c>
      <c r="B106" s="167" t="s">
        <v>163</v>
      </c>
      <c r="C106" s="34">
        <v>2</v>
      </c>
      <c r="D106" s="179">
        <v>6</v>
      </c>
      <c r="E106" s="167" t="s">
        <v>143</v>
      </c>
      <c r="F106" s="166" t="s">
        <v>17</v>
      </c>
      <c r="G106" s="180">
        <v>5</v>
      </c>
      <c r="H106" s="167"/>
      <c r="I106" s="201">
        <v>90000</v>
      </c>
      <c r="J106" s="201">
        <v>90000</v>
      </c>
      <c r="K106" s="202">
        <v>90000</v>
      </c>
      <c r="L106" s="202">
        <v>90000</v>
      </c>
      <c r="M106" s="202">
        <v>90000</v>
      </c>
      <c r="N106" s="202">
        <v>90000</v>
      </c>
      <c r="O106" s="202">
        <v>90000</v>
      </c>
      <c r="P106" s="181"/>
      <c r="Q106" s="181"/>
      <c r="R106" s="181"/>
      <c r="S106" s="181"/>
      <c r="T106" s="181"/>
      <c r="U106" s="182">
        <f t="shared" si="1"/>
        <v>630000</v>
      </c>
    </row>
    <row r="107" spans="1:22" x14ac:dyDescent="0.35">
      <c r="A107" s="166">
        <v>105</v>
      </c>
      <c r="B107" s="183" t="s">
        <v>556</v>
      </c>
      <c r="C107" s="167"/>
      <c r="D107" s="186">
        <v>6</v>
      </c>
      <c r="E107" s="183"/>
      <c r="F107" s="187"/>
      <c r="G107" s="188"/>
      <c r="H107" s="183"/>
      <c r="I107" s="203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2">
        <f t="shared" si="1"/>
        <v>0</v>
      </c>
    </row>
    <row r="108" spans="1:22" x14ac:dyDescent="0.35">
      <c r="A108" s="166">
        <v>106</v>
      </c>
      <c r="B108" s="167" t="s">
        <v>383</v>
      </c>
      <c r="C108" s="34">
        <v>2</v>
      </c>
      <c r="D108" s="179">
        <v>6</v>
      </c>
      <c r="E108" s="167" t="s">
        <v>143</v>
      </c>
      <c r="F108" s="166" t="s">
        <v>19</v>
      </c>
      <c r="G108" s="180">
        <v>27</v>
      </c>
      <c r="H108" s="167"/>
      <c r="I108" s="181"/>
      <c r="J108" s="181"/>
      <c r="K108" s="181">
        <v>840000</v>
      </c>
      <c r="L108" s="202">
        <v>70000</v>
      </c>
      <c r="M108" s="202">
        <v>280000</v>
      </c>
      <c r="N108" s="202"/>
      <c r="O108" s="202"/>
      <c r="P108" s="202"/>
      <c r="Q108" s="202"/>
      <c r="R108" s="202"/>
      <c r="S108" s="202"/>
      <c r="T108" s="202"/>
      <c r="U108" s="182">
        <f t="shared" si="1"/>
        <v>1190000</v>
      </c>
      <c r="V108" s="178" t="s">
        <v>594</v>
      </c>
    </row>
    <row r="109" spans="1:22" x14ac:dyDescent="0.35">
      <c r="A109" s="166">
        <v>107</v>
      </c>
      <c r="B109" s="183" t="s">
        <v>557</v>
      </c>
      <c r="C109" s="167"/>
      <c r="D109" s="179">
        <v>6</v>
      </c>
      <c r="E109" s="167"/>
      <c r="F109" s="166"/>
      <c r="G109" s="180"/>
      <c r="H109" s="167"/>
      <c r="I109" s="201">
        <v>30000</v>
      </c>
      <c r="J109" s="201">
        <v>30000</v>
      </c>
      <c r="K109" s="202">
        <v>30000</v>
      </c>
      <c r="L109" s="202">
        <v>30000</v>
      </c>
      <c r="M109" s="202">
        <v>30000</v>
      </c>
      <c r="N109" s="202">
        <v>30000</v>
      </c>
      <c r="O109" s="202">
        <v>30000</v>
      </c>
      <c r="P109" s="181"/>
      <c r="Q109" s="181"/>
      <c r="R109" s="181"/>
      <c r="S109" s="181"/>
      <c r="T109" s="181"/>
      <c r="U109" s="182">
        <f t="shared" si="1"/>
        <v>210000</v>
      </c>
    </row>
    <row r="110" spans="1:22" x14ac:dyDescent="0.35">
      <c r="A110" s="166">
        <v>108</v>
      </c>
      <c r="B110" s="167" t="s">
        <v>162</v>
      </c>
      <c r="C110" s="34">
        <v>2</v>
      </c>
      <c r="D110" s="179">
        <v>6</v>
      </c>
      <c r="E110" s="167" t="s">
        <v>143</v>
      </c>
      <c r="F110" s="166" t="s">
        <v>17</v>
      </c>
      <c r="G110" s="180">
        <v>1</v>
      </c>
      <c r="H110" s="167"/>
      <c r="I110" s="201">
        <v>50000</v>
      </c>
      <c r="J110" s="181"/>
      <c r="K110" s="181"/>
      <c r="L110" s="181"/>
      <c r="M110" s="181"/>
      <c r="N110" s="181"/>
      <c r="O110" s="202">
        <v>70000</v>
      </c>
      <c r="P110" s="202"/>
      <c r="Q110" s="202"/>
      <c r="R110" s="202"/>
      <c r="S110" s="202"/>
      <c r="T110" s="202"/>
      <c r="U110" s="182">
        <f t="shared" si="1"/>
        <v>120000</v>
      </c>
    </row>
    <row r="111" spans="1:22" x14ac:dyDescent="0.35">
      <c r="A111" s="166">
        <v>109</v>
      </c>
      <c r="B111" s="167" t="s">
        <v>515</v>
      </c>
      <c r="C111" s="34">
        <v>1</v>
      </c>
      <c r="D111" s="179">
        <v>6</v>
      </c>
      <c r="E111" s="167" t="s">
        <v>70</v>
      </c>
      <c r="F111" s="166" t="s">
        <v>17</v>
      </c>
      <c r="G111" s="180">
        <v>18</v>
      </c>
      <c r="H111" s="167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2">
        <f t="shared" si="1"/>
        <v>0</v>
      </c>
    </row>
    <row r="112" spans="1:22" x14ac:dyDescent="0.35">
      <c r="A112" s="166">
        <v>110</v>
      </c>
      <c r="B112" s="167" t="s">
        <v>166</v>
      </c>
      <c r="C112" s="34">
        <v>2</v>
      </c>
      <c r="D112" s="179">
        <v>6</v>
      </c>
      <c r="E112" s="167" t="s">
        <v>143</v>
      </c>
      <c r="F112" s="166" t="s">
        <v>17</v>
      </c>
      <c r="G112" s="180">
        <v>17</v>
      </c>
      <c r="H112" s="167"/>
      <c r="I112" s="202"/>
      <c r="J112" s="202"/>
      <c r="K112" s="202"/>
      <c r="L112" s="181"/>
      <c r="M112" s="181"/>
      <c r="N112" s="181">
        <v>150000</v>
      </c>
      <c r="O112" s="181"/>
      <c r="P112" s="181"/>
      <c r="Q112" s="181"/>
      <c r="R112" s="181"/>
      <c r="S112" s="181"/>
      <c r="T112" s="181"/>
      <c r="U112" s="182">
        <f t="shared" si="1"/>
        <v>150000</v>
      </c>
    </row>
    <row r="113" spans="1:21" x14ac:dyDescent="0.35">
      <c r="A113" s="166">
        <v>111</v>
      </c>
      <c r="B113" s="167" t="s">
        <v>168</v>
      </c>
      <c r="C113" s="193">
        <v>2</v>
      </c>
      <c r="D113" s="179">
        <v>6</v>
      </c>
      <c r="E113" s="167" t="s">
        <v>143</v>
      </c>
      <c r="F113" s="166" t="s">
        <v>17</v>
      </c>
      <c r="G113" s="180">
        <v>14</v>
      </c>
      <c r="H113" s="167"/>
      <c r="I113" s="201">
        <v>120000</v>
      </c>
      <c r="J113" s="201"/>
      <c r="K113" s="201"/>
      <c r="L113" s="202"/>
      <c r="M113" s="202"/>
      <c r="N113" s="202"/>
      <c r="O113" s="202"/>
      <c r="P113" s="202"/>
      <c r="Q113" s="202"/>
      <c r="R113" s="202"/>
      <c r="S113" s="202"/>
      <c r="T113" s="202"/>
      <c r="U113" s="182">
        <f t="shared" si="1"/>
        <v>120000</v>
      </c>
    </row>
    <row r="114" spans="1:21" x14ac:dyDescent="0.35">
      <c r="A114" s="166">
        <v>112</v>
      </c>
      <c r="B114" s="167" t="s">
        <v>177</v>
      </c>
      <c r="C114" s="34">
        <v>1</v>
      </c>
      <c r="D114" s="179">
        <v>6</v>
      </c>
      <c r="E114" s="167" t="s">
        <v>143</v>
      </c>
      <c r="F114" s="166" t="s">
        <v>17</v>
      </c>
      <c r="G114" s="180">
        <v>4</v>
      </c>
      <c r="H114" s="167"/>
      <c r="I114" s="201">
        <v>10000</v>
      </c>
      <c r="J114" s="201">
        <v>10000</v>
      </c>
      <c r="K114" s="202">
        <v>10000</v>
      </c>
      <c r="L114" s="202">
        <v>10000</v>
      </c>
      <c r="M114" s="202">
        <v>10000</v>
      </c>
      <c r="N114" s="202">
        <v>10000</v>
      </c>
      <c r="O114" s="181"/>
      <c r="P114" s="181"/>
      <c r="Q114" s="181"/>
      <c r="R114" s="181"/>
      <c r="S114" s="181"/>
      <c r="T114" s="181"/>
      <c r="U114" s="182">
        <f t="shared" si="1"/>
        <v>60000</v>
      </c>
    </row>
    <row r="115" spans="1:21" x14ac:dyDescent="0.35">
      <c r="A115" s="166">
        <v>113</v>
      </c>
      <c r="B115" s="167" t="s">
        <v>160</v>
      </c>
      <c r="C115" s="34">
        <v>2</v>
      </c>
      <c r="D115" s="179">
        <v>6</v>
      </c>
      <c r="E115" s="167" t="s">
        <v>143</v>
      </c>
      <c r="F115" s="166" t="s">
        <v>17</v>
      </c>
      <c r="G115" s="180">
        <v>11</v>
      </c>
      <c r="H115" s="167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2">
        <f t="shared" si="1"/>
        <v>0</v>
      </c>
    </row>
    <row r="116" spans="1:21" x14ac:dyDescent="0.35">
      <c r="A116" s="166">
        <v>114</v>
      </c>
      <c r="B116" s="167" t="s">
        <v>161</v>
      </c>
      <c r="C116" s="34">
        <v>2</v>
      </c>
      <c r="D116" s="179">
        <v>6</v>
      </c>
      <c r="E116" s="167" t="s">
        <v>143</v>
      </c>
      <c r="F116" s="166" t="s">
        <v>21</v>
      </c>
      <c r="G116" s="180">
        <v>9</v>
      </c>
      <c r="H116" s="167"/>
      <c r="I116" s="201">
        <v>240000</v>
      </c>
      <c r="J116" s="201"/>
      <c r="K116" s="201"/>
      <c r="L116" s="202"/>
      <c r="M116" s="202"/>
      <c r="N116" s="202"/>
      <c r="O116" s="202"/>
      <c r="P116" s="202"/>
      <c r="Q116" s="202"/>
      <c r="R116" s="202"/>
      <c r="S116" s="202"/>
      <c r="T116" s="202"/>
      <c r="U116" s="182">
        <f t="shared" si="1"/>
        <v>240000</v>
      </c>
    </row>
    <row r="117" spans="1:21" x14ac:dyDescent="0.35">
      <c r="A117" s="166">
        <v>115</v>
      </c>
      <c r="B117" s="167" t="s">
        <v>431</v>
      </c>
      <c r="C117" s="34">
        <v>3</v>
      </c>
      <c r="D117" s="179">
        <v>6</v>
      </c>
      <c r="E117" s="167" t="s">
        <v>143</v>
      </c>
      <c r="F117" s="166" t="s">
        <v>19</v>
      </c>
      <c r="G117" s="180">
        <v>7</v>
      </c>
      <c r="H117" s="167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2">
        <f t="shared" si="1"/>
        <v>0</v>
      </c>
    </row>
    <row r="118" spans="1:21" x14ac:dyDescent="0.35">
      <c r="A118" s="166">
        <v>116</v>
      </c>
      <c r="B118" s="167" t="s">
        <v>493</v>
      </c>
      <c r="C118" s="34">
        <v>1</v>
      </c>
      <c r="D118" s="179">
        <v>6</v>
      </c>
      <c r="E118" s="167" t="s">
        <v>143</v>
      </c>
      <c r="F118" s="166" t="s">
        <v>17</v>
      </c>
      <c r="G118" s="180">
        <v>2</v>
      </c>
      <c r="H118" s="167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2">
        <f t="shared" si="1"/>
        <v>0</v>
      </c>
    </row>
    <row r="119" spans="1:21" x14ac:dyDescent="0.35">
      <c r="A119" s="166">
        <v>117</v>
      </c>
      <c r="B119" s="183" t="s">
        <v>558</v>
      </c>
      <c r="C119" s="167"/>
      <c r="D119" s="179">
        <v>6</v>
      </c>
      <c r="E119" s="167"/>
      <c r="F119" s="166"/>
      <c r="G119" s="180"/>
      <c r="H119" s="167"/>
      <c r="I119" s="201">
        <v>40000</v>
      </c>
      <c r="J119" s="201">
        <v>20000</v>
      </c>
      <c r="K119" s="202">
        <v>20000</v>
      </c>
      <c r="L119" s="202">
        <v>20000</v>
      </c>
      <c r="M119" s="202">
        <v>20000</v>
      </c>
      <c r="N119" s="202">
        <v>20000</v>
      </c>
      <c r="O119" s="202">
        <v>20000</v>
      </c>
      <c r="P119" s="181"/>
      <c r="Q119" s="181"/>
      <c r="R119" s="181"/>
      <c r="S119" s="181"/>
      <c r="T119" s="181"/>
      <c r="U119" s="182">
        <f t="shared" si="1"/>
        <v>160000</v>
      </c>
    </row>
    <row r="120" spans="1:21" x14ac:dyDescent="0.35">
      <c r="A120" s="166">
        <v>118</v>
      </c>
      <c r="B120" s="167" t="s">
        <v>464</v>
      </c>
      <c r="C120" s="34">
        <v>1</v>
      </c>
      <c r="D120" s="179">
        <v>6</v>
      </c>
      <c r="E120" s="167" t="s">
        <v>143</v>
      </c>
      <c r="F120" s="166" t="s">
        <v>17</v>
      </c>
      <c r="G120" s="180">
        <v>3</v>
      </c>
      <c r="H120" s="167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2">
        <f t="shared" si="1"/>
        <v>0</v>
      </c>
    </row>
    <row r="121" spans="1:21" x14ac:dyDescent="0.35">
      <c r="A121" s="166">
        <v>119</v>
      </c>
      <c r="B121" s="167" t="s">
        <v>465</v>
      </c>
      <c r="C121" s="34">
        <v>1</v>
      </c>
      <c r="D121" s="179">
        <v>6</v>
      </c>
      <c r="E121" s="167" t="s">
        <v>143</v>
      </c>
      <c r="F121" s="166" t="s">
        <v>17</v>
      </c>
      <c r="G121" s="180">
        <v>12</v>
      </c>
      <c r="H121" s="167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2">
        <f t="shared" si="1"/>
        <v>0</v>
      </c>
    </row>
    <row r="122" spans="1:21" x14ac:dyDescent="0.35">
      <c r="A122" s="166">
        <v>120</v>
      </c>
      <c r="B122" s="167" t="s">
        <v>165</v>
      </c>
      <c r="C122" s="34">
        <v>2</v>
      </c>
      <c r="D122" s="179">
        <v>6</v>
      </c>
      <c r="E122" s="167" t="s">
        <v>143</v>
      </c>
      <c r="F122" s="166" t="s">
        <v>17</v>
      </c>
      <c r="G122" s="180">
        <v>20</v>
      </c>
      <c r="H122" s="167"/>
      <c r="I122" s="201">
        <v>20000</v>
      </c>
      <c r="J122" s="201">
        <v>20000</v>
      </c>
      <c r="K122" s="202">
        <v>20000</v>
      </c>
      <c r="L122" s="202">
        <v>20000</v>
      </c>
      <c r="M122" s="202">
        <v>20000</v>
      </c>
      <c r="N122" s="202">
        <v>20000</v>
      </c>
      <c r="O122" s="202">
        <v>20000</v>
      </c>
      <c r="P122" s="181"/>
      <c r="Q122" s="181"/>
      <c r="R122" s="181"/>
      <c r="S122" s="181"/>
      <c r="T122" s="181"/>
      <c r="U122" s="182">
        <f t="shared" si="1"/>
        <v>140000</v>
      </c>
    </row>
    <row r="123" spans="1:21" x14ac:dyDescent="0.35">
      <c r="A123" s="166">
        <v>121</v>
      </c>
      <c r="B123" s="183" t="s">
        <v>559</v>
      </c>
      <c r="C123" s="167"/>
      <c r="D123" s="179">
        <v>6</v>
      </c>
      <c r="E123" s="167"/>
      <c r="F123" s="166"/>
      <c r="G123" s="180"/>
      <c r="H123" s="167"/>
      <c r="I123" s="201">
        <v>30000</v>
      </c>
      <c r="J123" s="201">
        <v>30000</v>
      </c>
      <c r="K123" s="202">
        <v>30000</v>
      </c>
      <c r="L123" s="202">
        <v>30000</v>
      </c>
      <c r="M123" s="202">
        <v>30000</v>
      </c>
      <c r="N123" s="202">
        <v>30000</v>
      </c>
      <c r="O123" s="202">
        <v>30000</v>
      </c>
      <c r="P123" s="181"/>
      <c r="Q123" s="181"/>
      <c r="R123" s="181"/>
      <c r="S123" s="181"/>
      <c r="T123" s="181"/>
      <c r="U123" s="182">
        <f t="shared" si="1"/>
        <v>210000</v>
      </c>
    </row>
    <row r="124" spans="1:21" x14ac:dyDescent="0.35">
      <c r="A124" s="166">
        <v>122</v>
      </c>
      <c r="B124" s="167" t="s">
        <v>167</v>
      </c>
      <c r="C124" s="194">
        <v>1</v>
      </c>
      <c r="D124" s="179">
        <v>6</v>
      </c>
      <c r="E124" s="167" t="s">
        <v>143</v>
      </c>
      <c r="F124" s="166" t="s">
        <v>17</v>
      </c>
      <c r="G124" s="180">
        <v>26</v>
      </c>
      <c r="H124" s="167"/>
      <c r="I124" s="201">
        <v>10000</v>
      </c>
      <c r="J124" s="201">
        <v>10000</v>
      </c>
      <c r="K124" s="202">
        <v>10000</v>
      </c>
      <c r="L124" s="202">
        <v>10000</v>
      </c>
      <c r="M124" s="202">
        <v>10000</v>
      </c>
      <c r="N124" s="202">
        <v>10000</v>
      </c>
      <c r="O124" s="202">
        <v>10000</v>
      </c>
      <c r="P124" s="181"/>
      <c r="Q124" s="181"/>
      <c r="R124" s="181"/>
      <c r="S124" s="181"/>
      <c r="T124" s="181"/>
      <c r="U124" s="182">
        <f t="shared" si="1"/>
        <v>70000</v>
      </c>
    </row>
    <row r="125" spans="1:21" x14ac:dyDescent="0.35">
      <c r="A125" s="166">
        <v>123</v>
      </c>
      <c r="B125" s="167" t="s">
        <v>463</v>
      </c>
      <c r="C125" s="34">
        <v>1</v>
      </c>
      <c r="D125" s="179">
        <v>6</v>
      </c>
      <c r="E125" s="167" t="s">
        <v>143</v>
      </c>
      <c r="F125" s="166" t="s">
        <v>19</v>
      </c>
      <c r="G125" s="180">
        <v>40</v>
      </c>
      <c r="H125" s="167"/>
      <c r="I125" s="201">
        <v>20000</v>
      </c>
      <c r="J125" s="201">
        <v>20000</v>
      </c>
      <c r="K125" s="202">
        <v>30000</v>
      </c>
      <c r="L125" s="202">
        <v>30000</v>
      </c>
      <c r="M125" s="202">
        <v>30000</v>
      </c>
      <c r="N125" s="202">
        <v>30000</v>
      </c>
      <c r="O125" s="181"/>
      <c r="P125" s="181"/>
      <c r="Q125" s="181"/>
      <c r="R125" s="181"/>
      <c r="S125" s="181"/>
      <c r="T125" s="181"/>
      <c r="U125" s="182">
        <f t="shared" si="1"/>
        <v>160000</v>
      </c>
    </row>
    <row r="126" spans="1:21" x14ac:dyDescent="0.35">
      <c r="A126" s="166">
        <v>124</v>
      </c>
      <c r="B126" s="183" t="s">
        <v>560</v>
      </c>
      <c r="C126" s="167"/>
      <c r="D126" s="179">
        <v>6</v>
      </c>
      <c r="E126" s="167"/>
      <c r="F126" s="166"/>
      <c r="G126" s="180"/>
      <c r="H126" s="167"/>
      <c r="I126" s="201">
        <v>50000</v>
      </c>
      <c r="J126" s="181">
        <v>50000</v>
      </c>
      <c r="K126" s="202">
        <v>50000</v>
      </c>
      <c r="L126" s="202">
        <v>50000</v>
      </c>
      <c r="M126" s="202">
        <v>50000</v>
      </c>
      <c r="N126" s="202">
        <v>50000</v>
      </c>
      <c r="O126" s="202">
        <v>50000</v>
      </c>
      <c r="P126" s="181"/>
      <c r="Q126" s="181"/>
      <c r="R126" s="181"/>
      <c r="S126" s="181"/>
      <c r="T126" s="181"/>
      <c r="U126" s="182">
        <f t="shared" si="1"/>
        <v>350000</v>
      </c>
    </row>
    <row r="127" spans="1:21" x14ac:dyDescent="0.35">
      <c r="A127" s="166">
        <v>125</v>
      </c>
      <c r="B127" s="183" t="s">
        <v>561</v>
      </c>
      <c r="C127" s="167"/>
      <c r="D127" s="179">
        <v>6</v>
      </c>
      <c r="E127" s="167"/>
      <c r="F127" s="166"/>
      <c r="G127" s="180"/>
      <c r="H127" s="167"/>
      <c r="I127" s="201">
        <v>70000</v>
      </c>
      <c r="J127" s="201">
        <v>70000</v>
      </c>
      <c r="K127" s="202">
        <v>70000</v>
      </c>
      <c r="L127" s="202">
        <v>70000</v>
      </c>
      <c r="M127" s="202">
        <v>70000</v>
      </c>
      <c r="N127" s="202">
        <v>70000</v>
      </c>
      <c r="O127" s="202">
        <v>70000</v>
      </c>
      <c r="P127" s="181"/>
      <c r="Q127" s="181"/>
      <c r="R127" s="181"/>
      <c r="S127" s="181"/>
      <c r="T127" s="181"/>
      <c r="U127" s="182">
        <f t="shared" si="1"/>
        <v>490000</v>
      </c>
    </row>
    <row r="128" spans="1:21" x14ac:dyDescent="0.35">
      <c r="A128" s="166">
        <v>126</v>
      </c>
      <c r="B128" s="183" t="s">
        <v>562</v>
      </c>
      <c r="C128" s="183"/>
      <c r="D128" s="179">
        <v>6</v>
      </c>
      <c r="E128" s="167"/>
      <c r="F128" s="166"/>
      <c r="G128" s="180"/>
      <c r="H128" s="167"/>
      <c r="I128" s="201">
        <v>20000</v>
      </c>
      <c r="J128" s="201">
        <v>20000</v>
      </c>
      <c r="K128" s="202">
        <v>20000</v>
      </c>
      <c r="L128" s="202">
        <v>20000</v>
      </c>
      <c r="M128" s="202">
        <v>20000</v>
      </c>
      <c r="N128" s="202">
        <v>20000</v>
      </c>
      <c r="O128" s="202">
        <v>20000</v>
      </c>
      <c r="P128" s="181"/>
      <c r="Q128" s="181"/>
      <c r="R128" s="181"/>
      <c r="S128" s="181"/>
      <c r="T128" s="181"/>
      <c r="U128" s="182">
        <f t="shared" si="1"/>
        <v>140000</v>
      </c>
    </row>
    <row r="129" spans="1:21" x14ac:dyDescent="0.35">
      <c r="A129" s="166">
        <v>127</v>
      </c>
      <c r="B129" s="167" t="s">
        <v>170</v>
      </c>
      <c r="C129" s="34">
        <v>2</v>
      </c>
      <c r="D129" s="179">
        <v>6</v>
      </c>
      <c r="E129" s="167" t="s">
        <v>143</v>
      </c>
      <c r="F129" s="166" t="s">
        <v>19</v>
      </c>
      <c r="G129" s="180">
        <v>5</v>
      </c>
      <c r="H129" s="167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2">
        <f t="shared" si="1"/>
        <v>0</v>
      </c>
    </row>
    <row r="130" spans="1:21" x14ac:dyDescent="0.35">
      <c r="A130" s="166">
        <v>128</v>
      </c>
      <c r="B130" s="183" t="s">
        <v>558</v>
      </c>
      <c r="C130" s="167"/>
      <c r="D130" s="179">
        <v>6</v>
      </c>
      <c r="E130" s="167"/>
      <c r="F130" s="166"/>
      <c r="G130" s="180"/>
      <c r="H130" s="167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2">
        <f t="shared" si="1"/>
        <v>0</v>
      </c>
    </row>
    <row r="131" spans="1:21" x14ac:dyDescent="0.35">
      <c r="A131" s="166">
        <v>129</v>
      </c>
      <c r="B131" s="167" t="s">
        <v>178</v>
      </c>
      <c r="C131" s="34">
        <v>2</v>
      </c>
      <c r="D131" s="179">
        <v>6</v>
      </c>
      <c r="E131" s="167" t="s">
        <v>143</v>
      </c>
      <c r="F131" s="166" t="s">
        <v>19</v>
      </c>
      <c r="G131" s="180">
        <v>36</v>
      </c>
      <c r="H131" s="167"/>
      <c r="I131" s="201">
        <v>40000</v>
      </c>
      <c r="J131" s="201"/>
      <c r="K131" s="201">
        <v>40000</v>
      </c>
      <c r="L131" s="201"/>
      <c r="M131" s="202">
        <v>40000</v>
      </c>
      <c r="N131" s="202"/>
      <c r="O131" s="202">
        <v>40000</v>
      </c>
      <c r="P131" s="202"/>
      <c r="Q131" s="181"/>
      <c r="R131" s="181"/>
      <c r="S131" s="181"/>
      <c r="T131" s="181"/>
      <c r="U131" s="182">
        <f t="shared" ref="U131:U199" si="2">SUM(I131:T131)</f>
        <v>160000</v>
      </c>
    </row>
    <row r="132" spans="1:21" x14ac:dyDescent="0.35">
      <c r="A132" s="166">
        <v>130</v>
      </c>
      <c r="B132" s="167" t="s">
        <v>198</v>
      </c>
      <c r="C132" s="73">
        <v>2</v>
      </c>
      <c r="D132" s="179">
        <v>7</v>
      </c>
      <c r="E132" s="167" t="s">
        <v>71</v>
      </c>
      <c r="F132" s="166" t="s">
        <v>37</v>
      </c>
      <c r="G132" s="180">
        <v>18</v>
      </c>
      <c r="H132" s="167"/>
      <c r="I132" s="202">
        <v>30000</v>
      </c>
      <c r="J132" s="202">
        <v>30000</v>
      </c>
      <c r="K132" s="202">
        <v>30000</v>
      </c>
      <c r="L132" s="202">
        <v>30000</v>
      </c>
      <c r="M132" s="202">
        <v>30000</v>
      </c>
      <c r="N132" s="202">
        <v>30000</v>
      </c>
      <c r="O132" s="202">
        <v>30000</v>
      </c>
      <c r="P132" s="181"/>
      <c r="Q132" s="181"/>
      <c r="R132" s="181"/>
      <c r="S132" s="181"/>
      <c r="T132" s="181"/>
      <c r="U132" s="182">
        <f t="shared" si="2"/>
        <v>210000</v>
      </c>
    </row>
    <row r="133" spans="1:21" x14ac:dyDescent="0.35">
      <c r="A133" s="166">
        <v>131</v>
      </c>
      <c r="B133" s="167" t="s">
        <v>384</v>
      </c>
      <c r="C133" s="35">
        <v>1</v>
      </c>
      <c r="D133" s="179">
        <v>7</v>
      </c>
      <c r="E133" s="167" t="s">
        <v>538</v>
      </c>
      <c r="F133" s="179" t="s">
        <v>51</v>
      </c>
      <c r="G133" s="180">
        <v>24</v>
      </c>
      <c r="H133" s="167"/>
      <c r="I133" s="202">
        <v>15000</v>
      </c>
      <c r="J133" s="202">
        <v>15000</v>
      </c>
      <c r="K133" s="202">
        <v>30000</v>
      </c>
      <c r="L133" s="202"/>
      <c r="M133" s="202">
        <v>30000</v>
      </c>
      <c r="N133" s="202"/>
      <c r="O133" s="202">
        <v>30000</v>
      </c>
      <c r="P133" s="202"/>
      <c r="Q133" s="181"/>
      <c r="R133" s="181"/>
      <c r="S133" s="181"/>
      <c r="T133" s="181"/>
      <c r="U133" s="182">
        <f t="shared" si="2"/>
        <v>120000</v>
      </c>
    </row>
    <row r="134" spans="1:21" x14ac:dyDescent="0.35">
      <c r="A134" s="166">
        <v>132</v>
      </c>
      <c r="B134" s="167" t="s">
        <v>62</v>
      </c>
      <c r="C134" s="35">
        <v>2</v>
      </c>
      <c r="D134" s="179">
        <v>7</v>
      </c>
      <c r="E134" s="167" t="s">
        <v>71</v>
      </c>
      <c r="F134" s="166" t="s">
        <v>37</v>
      </c>
      <c r="G134" s="180">
        <v>12</v>
      </c>
      <c r="H134" s="167"/>
      <c r="I134" s="202">
        <v>40000</v>
      </c>
      <c r="J134" s="202">
        <v>40000</v>
      </c>
      <c r="K134" s="202">
        <v>40000</v>
      </c>
      <c r="L134" s="202">
        <v>40000</v>
      </c>
      <c r="M134" s="202">
        <v>40000</v>
      </c>
      <c r="N134" s="202">
        <v>40000</v>
      </c>
      <c r="O134" s="202">
        <v>40000</v>
      </c>
      <c r="P134" s="181"/>
      <c r="Q134" s="181"/>
      <c r="R134" s="181"/>
      <c r="S134" s="181"/>
      <c r="T134" s="181"/>
      <c r="U134" s="182">
        <f t="shared" si="2"/>
        <v>280000</v>
      </c>
    </row>
    <row r="135" spans="1:21" x14ac:dyDescent="0.35">
      <c r="A135" s="166">
        <v>133</v>
      </c>
      <c r="B135" s="167" t="s">
        <v>199</v>
      </c>
      <c r="C135" s="19">
        <v>1</v>
      </c>
      <c r="D135" s="179">
        <v>7</v>
      </c>
      <c r="E135" s="167" t="s">
        <v>71</v>
      </c>
      <c r="F135" s="166" t="s">
        <v>37</v>
      </c>
      <c r="G135" s="180">
        <v>20</v>
      </c>
      <c r="H135" s="167"/>
      <c r="I135" s="202">
        <v>55000</v>
      </c>
      <c r="J135" s="202">
        <v>55000</v>
      </c>
      <c r="K135" s="202">
        <v>55000</v>
      </c>
      <c r="L135" s="202">
        <v>55000</v>
      </c>
      <c r="M135" s="202">
        <v>55000</v>
      </c>
      <c r="N135" s="202">
        <v>55000</v>
      </c>
      <c r="O135" s="202">
        <v>55000</v>
      </c>
      <c r="P135" s="181"/>
      <c r="Q135" s="181"/>
      <c r="R135" s="181"/>
      <c r="S135" s="181"/>
      <c r="T135" s="181"/>
      <c r="U135" s="182">
        <f t="shared" si="2"/>
        <v>385000</v>
      </c>
    </row>
    <row r="136" spans="1:21" x14ac:dyDescent="0.35">
      <c r="A136" s="166">
        <v>134</v>
      </c>
      <c r="B136" s="167" t="s">
        <v>55</v>
      </c>
      <c r="C136" s="73">
        <v>2</v>
      </c>
      <c r="D136" s="179">
        <v>7</v>
      </c>
      <c r="E136" s="167" t="s">
        <v>537</v>
      </c>
      <c r="F136" s="179" t="s">
        <v>51</v>
      </c>
      <c r="G136" s="180">
        <v>58</v>
      </c>
      <c r="H136" s="167"/>
      <c r="I136" s="202">
        <v>60000</v>
      </c>
      <c r="J136" s="202"/>
      <c r="K136" s="202"/>
      <c r="L136" s="202"/>
      <c r="M136" s="202">
        <v>60000</v>
      </c>
      <c r="N136" s="202"/>
      <c r="O136" s="181"/>
      <c r="P136" s="181"/>
      <c r="Q136" s="181"/>
      <c r="R136" s="181"/>
      <c r="S136" s="181"/>
      <c r="T136" s="181"/>
      <c r="U136" s="182">
        <f t="shared" si="2"/>
        <v>120000</v>
      </c>
    </row>
    <row r="137" spans="1:21" x14ac:dyDescent="0.35">
      <c r="A137" s="166">
        <v>135</v>
      </c>
      <c r="B137" s="167" t="s">
        <v>48</v>
      </c>
      <c r="C137" s="19">
        <v>2</v>
      </c>
      <c r="D137" s="179">
        <v>7</v>
      </c>
      <c r="E137" s="167" t="s">
        <v>537</v>
      </c>
      <c r="F137" s="179" t="s">
        <v>51</v>
      </c>
      <c r="G137" s="180">
        <v>21</v>
      </c>
      <c r="H137" s="167"/>
      <c r="I137" s="202">
        <v>40000</v>
      </c>
      <c r="J137" s="202"/>
      <c r="K137" s="202">
        <v>40000</v>
      </c>
      <c r="L137" s="202"/>
      <c r="M137" s="202">
        <v>40000</v>
      </c>
      <c r="N137" s="202"/>
      <c r="O137" s="202">
        <v>40000</v>
      </c>
      <c r="P137" s="202"/>
      <c r="Q137" s="181"/>
      <c r="R137" s="181"/>
      <c r="S137" s="181"/>
      <c r="T137" s="181"/>
      <c r="U137" s="182">
        <f t="shared" si="2"/>
        <v>160000</v>
      </c>
    </row>
    <row r="138" spans="1:21" x14ac:dyDescent="0.35">
      <c r="A138" s="166">
        <v>136</v>
      </c>
      <c r="B138" s="167" t="s">
        <v>467</v>
      </c>
      <c r="C138" s="35">
        <v>1</v>
      </c>
      <c r="D138" s="179">
        <v>7</v>
      </c>
      <c r="E138" s="167" t="s">
        <v>537</v>
      </c>
      <c r="F138" s="179" t="s">
        <v>51</v>
      </c>
      <c r="G138" s="180">
        <v>64</v>
      </c>
      <c r="H138" s="167"/>
      <c r="I138" s="202">
        <v>50000</v>
      </c>
      <c r="J138" s="202">
        <v>50000</v>
      </c>
      <c r="K138" s="202">
        <v>50000</v>
      </c>
      <c r="L138" s="202">
        <v>50000</v>
      </c>
      <c r="M138" s="202">
        <v>50000</v>
      </c>
      <c r="N138" s="202">
        <v>50000</v>
      </c>
      <c r="O138" s="202">
        <v>50000</v>
      </c>
      <c r="P138" s="181"/>
      <c r="Q138" s="181"/>
      <c r="R138" s="181"/>
      <c r="S138" s="181"/>
      <c r="T138" s="181"/>
      <c r="U138" s="182">
        <f t="shared" si="2"/>
        <v>350000</v>
      </c>
    </row>
    <row r="139" spans="1:21" x14ac:dyDescent="0.35">
      <c r="A139" s="166">
        <v>137</v>
      </c>
      <c r="B139" s="167" t="s">
        <v>466</v>
      </c>
      <c r="C139" s="73">
        <v>1</v>
      </c>
      <c r="D139" s="179">
        <v>7</v>
      </c>
      <c r="E139" s="167" t="s">
        <v>537</v>
      </c>
      <c r="F139" s="179" t="s">
        <v>51</v>
      </c>
      <c r="G139" s="180">
        <v>29</v>
      </c>
      <c r="H139" s="167"/>
      <c r="I139" s="202">
        <v>120000</v>
      </c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182">
        <f t="shared" si="2"/>
        <v>120000</v>
      </c>
    </row>
    <row r="140" spans="1:21" x14ac:dyDescent="0.35">
      <c r="A140" s="166">
        <v>138</v>
      </c>
      <c r="B140" s="167" t="s">
        <v>59</v>
      </c>
      <c r="C140" s="19">
        <v>1</v>
      </c>
      <c r="D140" s="179">
        <v>7</v>
      </c>
      <c r="E140" s="167" t="s">
        <v>71</v>
      </c>
      <c r="F140" s="166" t="s">
        <v>37</v>
      </c>
      <c r="G140" s="180">
        <v>7</v>
      </c>
      <c r="H140" s="167"/>
      <c r="I140" s="202">
        <v>10000</v>
      </c>
      <c r="J140" s="202"/>
      <c r="K140" s="202"/>
      <c r="L140" s="202">
        <v>50000</v>
      </c>
      <c r="M140" s="202"/>
      <c r="N140" s="202"/>
      <c r="O140" s="202">
        <v>10000</v>
      </c>
      <c r="P140" s="181"/>
      <c r="Q140" s="181"/>
      <c r="R140" s="181"/>
      <c r="S140" s="181"/>
      <c r="T140" s="181"/>
      <c r="U140" s="182">
        <f t="shared" si="2"/>
        <v>70000</v>
      </c>
    </row>
    <row r="141" spans="1:21" x14ac:dyDescent="0.35">
      <c r="A141" s="166">
        <v>139</v>
      </c>
      <c r="B141" s="167" t="s">
        <v>385</v>
      </c>
      <c r="C141" s="35">
        <v>2</v>
      </c>
      <c r="D141" s="179">
        <v>7</v>
      </c>
      <c r="E141" s="167" t="s">
        <v>537</v>
      </c>
      <c r="F141" s="166"/>
      <c r="G141" s="180">
        <v>40</v>
      </c>
      <c r="H141" s="167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2">
        <f t="shared" si="2"/>
        <v>0</v>
      </c>
    </row>
    <row r="142" spans="1:21" x14ac:dyDescent="0.35">
      <c r="A142" s="166">
        <v>140</v>
      </c>
      <c r="B142" s="167" t="s">
        <v>200</v>
      </c>
      <c r="C142" s="19">
        <v>2</v>
      </c>
      <c r="D142" s="179">
        <v>7</v>
      </c>
      <c r="E142" s="167" t="s">
        <v>537</v>
      </c>
      <c r="F142" s="179" t="s">
        <v>51</v>
      </c>
      <c r="G142" s="180">
        <v>66</v>
      </c>
      <c r="H142" s="167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2">
        <f t="shared" si="2"/>
        <v>0</v>
      </c>
    </row>
    <row r="143" spans="1:21" x14ac:dyDescent="0.35">
      <c r="A143" s="166">
        <v>141</v>
      </c>
      <c r="B143" s="167" t="s">
        <v>596</v>
      </c>
      <c r="C143" s="73">
        <v>2</v>
      </c>
      <c r="D143" s="179">
        <v>7</v>
      </c>
      <c r="E143" s="167" t="s">
        <v>537</v>
      </c>
      <c r="F143" s="179" t="s">
        <v>51</v>
      </c>
      <c r="G143" s="180">
        <v>26</v>
      </c>
      <c r="H143" s="167"/>
      <c r="I143" s="202">
        <v>20000</v>
      </c>
      <c r="J143" s="202">
        <v>20000</v>
      </c>
      <c r="K143" s="202">
        <v>20000</v>
      </c>
      <c r="L143" s="202">
        <v>20000</v>
      </c>
      <c r="M143" s="202">
        <v>20000</v>
      </c>
      <c r="N143" s="202">
        <v>20000</v>
      </c>
      <c r="O143" s="202">
        <v>20000</v>
      </c>
      <c r="P143" s="181"/>
      <c r="Q143" s="181"/>
      <c r="R143" s="181"/>
      <c r="S143" s="181"/>
      <c r="T143" s="181"/>
      <c r="U143" s="182">
        <f t="shared" si="2"/>
        <v>140000</v>
      </c>
    </row>
    <row r="144" spans="1:21" x14ac:dyDescent="0.35">
      <c r="A144" s="166">
        <v>142</v>
      </c>
      <c r="B144" s="183" t="s">
        <v>595</v>
      </c>
      <c r="C144" s="183"/>
      <c r="D144" s="179">
        <v>7</v>
      </c>
      <c r="E144" s="179"/>
      <c r="F144" s="179"/>
      <c r="G144" s="179"/>
      <c r="H144" s="179"/>
      <c r="I144" s="202">
        <v>25000</v>
      </c>
      <c r="J144" s="202">
        <v>25000</v>
      </c>
      <c r="K144" s="202">
        <v>25000</v>
      </c>
      <c r="L144" s="202">
        <v>25000</v>
      </c>
      <c r="M144" s="202">
        <v>25000</v>
      </c>
      <c r="N144" s="202">
        <v>25000</v>
      </c>
      <c r="O144" s="202">
        <v>25000</v>
      </c>
      <c r="P144" s="181"/>
      <c r="Q144" s="181"/>
      <c r="R144" s="181"/>
      <c r="S144" s="181"/>
      <c r="T144" s="181"/>
      <c r="U144" s="182">
        <f t="shared" si="2"/>
        <v>175000</v>
      </c>
    </row>
    <row r="145" spans="1:22" x14ac:dyDescent="0.35">
      <c r="A145" s="166">
        <v>143</v>
      </c>
      <c r="B145" s="183" t="s">
        <v>563</v>
      </c>
      <c r="C145" s="183"/>
      <c r="D145" s="179">
        <v>7</v>
      </c>
      <c r="E145" s="167"/>
      <c r="F145" s="179"/>
      <c r="G145" s="180"/>
      <c r="H145" s="167"/>
      <c r="I145" s="202">
        <v>100000</v>
      </c>
      <c r="J145" s="202"/>
      <c r="K145" s="202">
        <v>100000</v>
      </c>
      <c r="L145" s="202"/>
      <c r="M145" s="202">
        <v>100000</v>
      </c>
      <c r="N145" s="202"/>
      <c r="O145" s="202">
        <v>100000</v>
      </c>
      <c r="P145" s="202"/>
      <c r="Q145" s="181"/>
      <c r="R145" s="181"/>
      <c r="S145" s="181"/>
      <c r="T145" s="181"/>
      <c r="U145" s="182">
        <f t="shared" si="2"/>
        <v>400000</v>
      </c>
    </row>
    <row r="146" spans="1:22" x14ac:dyDescent="0.35">
      <c r="A146" s="166">
        <v>144</v>
      </c>
      <c r="B146" s="167" t="s">
        <v>386</v>
      </c>
      <c r="C146" s="35">
        <v>1</v>
      </c>
      <c r="D146" s="179">
        <v>8</v>
      </c>
      <c r="E146" s="167" t="s">
        <v>71</v>
      </c>
      <c r="F146" s="166" t="s">
        <v>156</v>
      </c>
      <c r="G146" s="180">
        <v>33</v>
      </c>
      <c r="H146" s="167"/>
      <c r="I146" s="202">
        <v>240000</v>
      </c>
      <c r="J146" s="202"/>
      <c r="K146" s="202"/>
      <c r="L146" s="202"/>
      <c r="M146" s="202"/>
      <c r="N146" s="202"/>
      <c r="O146" s="202">
        <v>120000</v>
      </c>
      <c r="P146" s="202"/>
      <c r="Q146" s="202"/>
      <c r="R146" s="202"/>
      <c r="S146" s="202"/>
      <c r="T146" s="202"/>
      <c r="U146" s="182">
        <f t="shared" si="2"/>
        <v>360000</v>
      </c>
    </row>
    <row r="147" spans="1:22" x14ac:dyDescent="0.35">
      <c r="A147" s="166">
        <v>145</v>
      </c>
      <c r="B147" s="167" t="s">
        <v>468</v>
      </c>
      <c r="C147" s="19">
        <v>2</v>
      </c>
      <c r="D147" s="179">
        <v>8</v>
      </c>
      <c r="E147" s="167" t="s">
        <v>71</v>
      </c>
      <c r="F147" s="179" t="s">
        <v>51</v>
      </c>
      <c r="G147" s="180">
        <v>20</v>
      </c>
      <c r="H147" s="167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2">
        <f t="shared" si="2"/>
        <v>0</v>
      </c>
    </row>
    <row r="148" spans="1:22" x14ac:dyDescent="0.35">
      <c r="A148" s="166">
        <v>146</v>
      </c>
      <c r="B148" s="167" t="s">
        <v>201</v>
      </c>
      <c r="C148" s="35">
        <v>2</v>
      </c>
      <c r="D148" s="179">
        <v>8</v>
      </c>
      <c r="E148" s="167" t="s">
        <v>71</v>
      </c>
      <c r="F148" s="166" t="s">
        <v>85</v>
      </c>
      <c r="G148" s="180">
        <v>35</v>
      </c>
      <c r="H148" s="167"/>
      <c r="I148" s="202">
        <v>240000</v>
      </c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182">
        <f t="shared" si="2"/>
        <v>240000</v>
      </c>
    </row>
    <row r="149" spans="1:22" x14ac:dyDescent="0.35">
      <c r="A149" s="166">
        <v>147</v>
      </c>
      <c r="B149" s="167" t="s">
        <v>209</v>
      </c>
      <c r="C149" s="19">
        <v>2</v>
      </c>
      <c r="D149" s="179">
        <v>8</v>
      </c>
      <c r="E149" s="167" t="s">
        <v>71</v>
      </c>
      <c r="F149" s="166" t="s">
        <v>85</v>
      </c>
      <c r="G149" s="180">
        <v>35</v>
      </c>
      <c r="H149" s="167"/>
      <c r="I149" s="202">
        <v>40000</v>
      </c>
      <c r="J149" s="202"/>
      <c r="K149" s="202">
        <v>40000</v>
      </c>
      <c r="L149" s="202"/>
      <c r="M149" s="202">
        <v>40000</v>
      </c>
      <c r="N149" s="202"/>
      <c r="O149" s="202">
        <v>40000</v>
      </c>
      <c r="P149" s="202"/>
      <c r="Q149" s="181"/>
      <c r="R149" s="181"/>
      <c r="S149" s="181"/>
      <c r="T149" s="181"/>
      <c r="U149" s="182">
        <f t="shared" si="2"/>
        <v>160000</v>
      </c>
    </row>
    <row r="150" spans="1:22" x14ac:dyDescent="0.35">
      <c r="A150" s="166">
        <v>148</v>
      </c>
      <c r="B150" s="167" t="s">
        <v>86</v>
      </c>
      <c r="C150" s="35">
        <v>2</v>
      </c>
      <c r="D150" s="179">
        <v>8</v>
      </c>
      <c r="E150" s="167" t="s">
        <v>71</v>
      </c>
      <c r="F150" s="166" t="s">
        <v>17</v>
      </c>
      <c r="G150" s="180">
        <v>4</v>
      </c>
      <c r="H150" s="167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2">
        <f t="shared" si="2"/>
        <v>0</v>
      </c>
    </row>
    <row r="151" spans="1:22" x14ac:dyDescent="0.35">
      <c r="A151" s="166">
        <v>149</v>
      </c>
      <c r="B151" s="167" t="s">
        <v>82</v>
      </c>
      <c r="C151" s="35">
        <v>2</v>
      </c>
      <c r="D151" s="179">
        <v>8</v>
      </c>
      <c r="E151" s="167" t="s">
        <v>71</v>
      </c>
      <c r="F151" s="166" t="s">
        <v>73</v>
      </c>
      <c r="G151" s="180">
        <v>37</v>
      </c>
      <c r="H151" s="167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2">
        <f t="shared" si="2"/>
        <v>0</v>
      </c>
    </row>
    <row r="152" spans="1:22" x14ac:dyDescent="0.35">
      <c r="A152" s="166">
        <v>150</v>
      </c>
      <c r="B152" s="167" t="s">
        <v>600</v>
      </c>
      <c r="C152" s="35"/>
      <c r="D152" s="179">
        <v>8</v>
      </c>
      <c r="E152" s="167"/>
      <c r="F152" s="166"/>
      <c r="G152" s="180"/>
      <c r="H152" s="167"/>
      <c r="I152" s="181"/>
      <c r="J152" s="181"/>
      <c r="K152" s="181"/>
      <c r="L152" s="181"/>
      <c r="M152" s="181"/>
      <c r="N152" s="202">
        <v>540000</v>
      </c>
      <c r="O152" s="202"/>
      <c r="P152" s="202"/>
      <c r="Q152" s="202"/>
      <c r="R152" s="202"/>
      <c r="S152" s="202"/>
      <c r="T152" s="202"/>
      <c r="U152" s="182">
        <f t="shared" si="2"/>
        <v>540000</v>
      </c>
      <c r="V152" s="204" t="s">
        <v>601</v>
      </c>
    </row>
    <row r="153" spans="1:22" x14ac:dyDescent="0.35">
      <c r="A153" s="166">
        <v>151</v>
      </c>
      <c r="B153" s="167" t="s">
        <v>215</v>
      </c>
      <c r="C153" s="35">
        <v>2</v>
      </c>
      <c r="D153" s="179">
        <v>8</v>
      </c>
      <c r="E153" s="167" t="s">
        <v>71</v>
      </c>
      <c r="F153" s="179" t="s">
        <v>51</v>
      </c>
      <c r="G153" s="180">
        <v>35</v>
      </c>
      <c r="H153" s="167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2">
        <f t="shared" si="2"/>
        <v>0</v>
      </c>
    </row>
    <row r="154" spans="1:22" x14ac:dyDescent="0.35">
      <c r="A154" s="166">
        <v>152</v>
      </c>
      <c r="B154" s="167" t="s">
        <v>42</v>
      </c>
      <c r="C154" s="195">
        <v>2</v>
      </c>
      <c r="D154" s="179">
        <v>8</v>
      </c>
      <c r="E154" s="167" t="s">
        <v>71</v>
      </c>
      <c r="F154" s="166" t="s">
        <v>17</v>
      </c>
      <c r="G154" s="180">
        <v>15</v>
      </c>
      <c r="H154" s="167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2">
        <f t="shared" si="2"/>
        <v>0</v>
      </c>
    </row>
    <row r="155" spans="1:22" x14ac:dyDescent="0.35">
      <c r="A155" s="166">
        <v>153</v>
      </c>
      <c r="B155" s="167" t="s">
        <v>72</v>
      </c>
      <c r="C155" s="35">
        <v>2</v>
      </c>
      <c r="D155" s="179">
        <v>8</v>
      </c>
      <c r="E155" s="167" t="s">
        <v>71</v>
      </c>
      <c r="F155" s="166" t="s">
        <v>73</v>
      </c>
      <c r="G155" s="180">
        <v>59</v>
      </c>
      <c r="H155" s="167"/>
      <c r="I155" s="202">
        <v>120000</v>
      </c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2">
        <f t="shared" si="2"/>
        <v>120000</v>
      </c>
    </row>
    <row r="156" spans="1:22" x14ac:dyDescent="0.35">
      <c r="A156" s="166">
        <v>154</v>
      </c>
      <c r="B156" s="183" t="s">
        <v>564</v>
      </c>
      <c r="C156" s="19">
        <v>1</v>
      </c>
      <c r="D156" s="179">
        <v>8</v>
      </c>
      <c r="E156" s="167"/>
      <c r="F156" s="166"/>
      <c r="G156" s="180"/>
      <c r="H156" s="167"/>
      <c r="I156" s="181"/>
      <c r="J156" s="202">
        <v>10000</v>
      </c>
      <c r="K156" s="202">
        <v>20000</v>
      </c>
      <c r="L156" s="202"/>
      <c r="M156" s="202">
        <v>10000</v>
      </c>
      <c r="N156" s="202">
        <v>10000</v>
      </c>
      <c r="O156" s="202">
        <v>10000</v>
      </c>
      <c r="P156" s="181"/>
      <c r="Q156" s="181"/>
      <c r="R156" s="181"/>
      <c r="S156" s="181"/>
      <c r="T156" s="181"/>
      <c r="U156" s="182">
        <f t="shared" si="2"/>
        <v>60000</v>
      </c>
    </row>
    <row r="157" spans="1:22" x14ac:dyDescent="0.35">
      <c r="A157" s="166">
        <v>155</v>
      </c>
      <c r="B157" s="183" t="s">
        <v>597</v>
      </c>
      <c r="C157" s="19"/>
      <c r="D157" s="179">
        <v>8</v>
      </c>
      <c r="E157" s="167"/>
      <c r="F157" s="166"/>
      <c r="G157" s="180"/>
      <c r="H157" s="167"/>
      <c r="I157" s="202">
        <v>100000</v>
      </c>
      <c r="J157" s="202"/>
      <c r="K157" s="202">
        <v>150000</v>
      </c>
      <c r="L157" s="202"/>
      <c r="M157" s="181"/>
      <c r="N157" s="202">
        <v>150000</v>
      </c>
      <c r="O157" s="202"/>
      <c r="P157" s="202"/>
      <c r="Q157" s="181"/>
      <c r="R157" s="181"/>
      <c r="S157" s="181"/>
      <c r="T157" s="181"/>
      <c r="U157" s="182">
        <f t="shared" si="2"/>
        <v>400000</v>
      </c>
    </row>
    <row r="158" spans="1:22" x14ac:dyDescent="0.35">
      <c r="A158" s="166">
        <v>156</v>
      </c>
      <c r="B158" s="167" t="s">
        <v>469</v>
      </c>
      <c r="D158" s="179">
        <v>8</v>
      </c>
      <c r="E158" s="167" t="s">
        <v>71</v>
      </c>
      <c r="F158" s="166" t="s">
        <v>17</v>
      </c>
      <c r="G158" s="180">
        <v>16</v>
      </c>
      <c r="H158" s="167"/>
      <c r="I158" s="181"/>
      <c r="J158" s="202">
        <v>15000</v>
      </c>
      <c r="K158" s="202">
        <v>30000</v>
      </c>
      <c r="L158" s="202"/>
      <c r="M158" s="202">
        <v>15000</v>
      </c>
      <c r="N158" s="202">
        <v>15000</v>
      </c>
      <c r="O158" s="202">
        <v>15000</v>
      </c>
      <c r="P158" s="181"/>
      <c r="Q158" s="181"/>
      <c r="R158" s="181"/>
      <c r="S158" s="181"/>
      <c r="T158" s="181"/>
      <c r="U158" s="182">
        <f t="shared" si="2"/>
        <v>90000</v>
      </c>
    </row>
    <row r="159" spans="1:22" x14ac:dyDescent="0.35">
      <c r="A159" s="166">
        <v>157</v>
      </c>
      <c r="B159" s="167" t="s">
        <v>387</v>
      </c>
      <c r="C159" s="35">
        <v>2</v>
      </c>
      <c r="D159" s="179">
        <v>8</v>
      </c>
      <c r="E159" s="167" t="s">
        <v>71</v>
      </c>
      <c r="F159" s="166"/>
      <c r="G159" s="180">
        <v>20</v>
      </c>
      <c r="H159" s="167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2">
        <f t="shared" si="2"/>
        <v>0</v>
      </c>
    </row>
    <row r="160" spans="1:22" x14ac:dyDescent="0.35">
      <c r="A160" s="166">
        <v>158</v>
      </c>
      <c r="B160" s="167" t="s">
        <v>202</v>
      </c>
      <c r="C160" s="53">
        <v>2</v>
      </c>
      <c r="D160" s="179">
        <v>8</v>
      </c>
      <c r="E160" s="167" t="s">
        <v>71</v>
      </c>
      <c r="F160" s="166" t="s">
        <v>21</v>
      </c>
      <c r="G160" s="180">
        <v>11</v>
      </c>
      <c r="H160" s="167"/>
      <c r="I160" s="202">
        <v>50000</v>
      </c>
      <c r="J160" s="202">
        <v>100000</v>
      </c>
      <c r="K160" s="202"/>
      <c r="L160" s="202">
        <v>100000</v>
      </c>
      <c r="M160" s="202"/>
      <c r="N160" s="202">
        <v>100000</v>
      </c>
      <c r="O160" s="202"/>
      <c r="P160" s="181"/>
      <c r="Q160" s="181"/>
      <c r="R160" s="181"/>
      <c r="S160" s="181"/>
      <c r="T160" s="181"/>
      <c r="U160" s="182">
        <f t="shared" si="2"/>
        <v>350000</v>
      </c>
    </row>
    <row r="161" spans="1:21" x14ac:dyDescent="0.35">
      <c r="A161" s="166">
        <v>159</v>
      </c>
      <c r="B161" s="183" t="s">
        <v>565</v>
      </c>
      <c r="C161" s="167"/>
      <c r="D161" s="179">
        <v>8</v>
      </c>
      <c r="E161" s="167"/>
      <c r="F161" s="166"/>
      <c r="G161" s="180"/>
      <c r="H161" s="167"/>
      <c r="I161" s="202">
        <v>50000</v>
      </c>
      <c r="J161" s="181"/>
      <c r="K161" s="181"/>
      <c r="L161" s="181"/>
      <c r="M161" s="181"/>
      <c r="N161" s="202">
        <v>30000</v>
      </c>
      <c r="O161" s="202"/>
      <c r="P161" s="202"/>
      <c r="Q161" s="181"/>
      <c r="R161" s="181"/>
      <c r="S161" s="181"/>
      <c r="T161" s="181"/>
      <c r="U161" s="182">
        <f t="shared" si="2"/>
        <v>80000</v>
      </c>
    </row>
    <row r="162" spans="1:21" x14ac:dyDescent="0.35">
      <c r="A162" s="166">
        <v>160</v>
      </c>
      <c r="B162" s="167" t="s">
        <v>213</v>
      </c>
      <c r="C162" s="35">
        <v>2</v>
      </c>
      <c r="D162" s="179">
        <v>9</v>
      </c>
      <c r="E162" s="167" t="s">
        <v>537</v>
      </c>
      <c r="F162" s="179" t="s">
        <v>51</v>
      </c>
      <c r="G162" s="180">
        <v>20</v>
      </c>
      <c r="H162" s="167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2">
        <f t="shared" si="2"/>
        <v>0</v>
      </c>
    </row>
    <row r="163" spans="1:21" x14ac:dyDescent="0.35">
      <c r="A163" s="166">
        <v>161</v>
      </c>
      <c r="B163" s="167" t="s">
        <v>203</v>
      </c>
      <c r="C163" s="35">
        <v>2</v>
      </c>
      <c r="D163" s="179">
        <v>9</v>
      </c>
      <c r="E163" s="167" t="s">
        <v>71</v>
      </c>
      <c r="F163" s="166" t="s">
        <v>15</v>
      </c>
      <c r="G163" s="180">
        <v>32</v>
      </c>
      <c r="H163" s="167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2">
        <f t="shared" si="2"/>
        <v>0</v>
      </c>
    </row>
    <row r="164" spans="1:21" x14ac:dyDescent="0.35">
      <c r="A164" s="166">
        <v>162</v>
      </c>
      <c r="B164" s="167" t="s">
        <v>214</v>
      </c>
      <c r="C164" s="19">
        <v>2</v>
      </c>
      <c r="D164" s="179">
        <v>9</v>
      </c>
      <c r="E164" s="167" t="s">
        <v>71</v>
      </c>
      <c r="F164" s="166" t="s">
        <v>15</v>
      </c>
      <c r="G164" s="180">
        <v>14</v>
      </c>
      <c r="H164" s="167"/>
      <c r="I164" s="202">
        <v>360000</v>
      </c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182">
        <f t="shared" si="2"/>
        <v>360000</v>
      </c>
    </row>
    <row r="165" spans="1:21" x14ac:dyDescent="0.35">
      <c r="A165" s="166">
        <v>163</v>
      </c>
      <c r="B165" s="167" t="s">
        <v>100</v>
      </c>
      <c r="C165" s="35">
        <v>2</v>
      </c>
      <c r="D165" s="179">
        <v>9</v>
      </c>
      <c r="E165" s="167" t="s">
        <v>71</v>
      </c>
      <c r="F165" s="166" t="s">
        <v>15</v>
      </c>
      <c r="G165" s="180">
        <v>23</v>
      </c>
      <c r="H165" s="167"/>
      <c r="I165" s="181"/>
      <c r="J165" s="202"/>
      <c r="K165" s="202">
        <v>50000</v>
      </c>
      <c r="L165" s="202">
        <v>50000</v>
      </c>
      <c r="M165" s="202"/>
      <c r="N165" s="202">
        <v>50000</v>
      </c>
      <c r="O165" s="202"/>
      <c r="P165" s="181"/>
      <c r="Q165" s="181"/>
      <c r="R165" s="181"/>
      <c r="S165" s="181"/>
      <c r="T165" s="181"/>
      <c r="U165" s="182">
        <f t="shared" si="2"/>
        <v>150000</v>
      </c>
    </row>
    <row r="166" spans="1:21" x14ac:dyDescent="0.35">
      <c r="A166" s="166">
        <v>164</v>
      </c>
      <c r="B166" s="167" t="s">
        <v>94</v>
      </c>
      <c r="C166" s="35">
        <v>2</v>
      </c>
      <c r="D166" s="179">
        <v>9</v>
      </c>
      <c r="E166" s="167" t="s">
        <v>71</v>
      </c>
      <c r="F166" s="166" t="s">
        <v>19</v>
      </c>
      <c r="G166" s="180">
        <v>6</v>
      </c>
      <c r="H166" s="167"/>
      <c r="I166" s="202">
        <v>100000</v>
      </c>
      <c r="J166" s="202"/>
      <c r="K166" s="202"/>
      <c r="L166" s="202"/>
      <c r="M166" s="181"/>
      <c r="N166" s="202">
        <v>150000</v>
      </c>
      <c r="O166" s="202"/>
      <c r="P166" s="202"/>
      <c r="Q166" s="202"/>
      <c r="R166" s="202"/>
      <c r="S166" s="181"/>
      <c r="T166" s="181"/>
      <c r="U166" s="182">
        <f t="shared" si="2"/>
        <v>250000</v>
      </c>
    </row>
    <row r="167" spans="1:21" x14ac:dyDescent="0.35">
      <c r="A167" s="166">
        <v>165</v>
      </c>
      <c r="B167" s="167" t="s">
        <v>396</v>
      </c>
      <c r="C167" s="53">
        <v>2</v>
      </c>
      <c r="D167" s="179">
        <v>9</v>
      </c>
      <c r="E167" s="167" t="s">
        <v>71</v>
      </c>
      <c r="F167" s="166" t="s">
        <v>73</v>
      </c>
      <c r="G167" s="180">
        <v>15</v>
      </c>
      <c r="H167" s="167"/>
      <c r="I167" s="202">
        <v>120000</v>
      </c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182">
        <f t="shared" si="2"/>
        <v>120000</v>
      </c>
    </row>
    <row r="168" spans="1:21" x14ac:dyDescent="0.35">
      <c r="A168" s="166">
        <v>166</v>
      </c>
      <c r="B168" s="167" t="s">
        <v>204</v>
      </c>
      <c r="C168" s="35">
        <v>2</v>
      </c>
      <c r="D168" s="179">
        <v>9</v>
      </c>
      <c r="E168" s="167" t="s">
        <v>71</v>
      </c>
      <c r="F168" s="166" t="s">
        <v>15</v>
      </c>
      <c r="G168" s="180">
        <v>3</v>
      </c>
      <c r="H168" s="167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2">
        <f t="shared" si="2"/>
        <v>0</v>
      </c>
    </row>
    <row r="169" spans="1:21" x14ac:dyDescent="0.35">
      <c r="A169" s="166">
        <v>167</v>
      </c>
      <c r="B169" s="167" t="s">
        <v>205</v>
      </c>
      <c r="C169" s="19">
        <v>2</v>
      </c>
      <c r="D169" s="179">
        <v>9</v>
      </c>
      <c r="E169" s="167" t="s">
        <v>71</v>
      </c>
      <c r="F169" s="166" t="s">
        <v>15</v>
      </c>
      <c r="G169" s="180">
        <v>21</v>
      </c>
      <c r="H169" s="167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2">
        <f t="shared" si="2"/>
        <v>0</v>
      </c>
    </row>
    <row r="170" spans="1:21" x14ac:dyDescent="0.35">
      <c r="A170" s="166">
        <v>168</v>
      </c>
      <c r="B170" s="167" t="s">
        <v>103</v>
      </c>
      <c r="C170" s="35">
        <v>2</v>
      </c>
      <c r="D170" s="179">
        <v>9</v>
      </c>
      <c r="E170" s="167" t="s">
        <v>71</v>
      </c>
      <c r="F170" s="166" t="s">
        <v>15</v>
      </c>
      <c r="G170" s="180">
        <v>25</v>
      </c>
      <c r="H170" s="167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2">
        <f t="shared" si="2"/>
        <v>0</v>
      </c>
    </row>
    <row r="171" spans="1:21" x14ac:dyDescent="0.35">
      <c r="A171" s="166">
        <v>169</v>
      </c>
      <c r="B171" s="167" t="s">
        <v>91</v>
      </c>
      <c r="C171" s="19">
        <v>2</v>
      </c>
      <c r="D171" s="179">
        <v>9</v>
      </c>
      <c r="E171" s="167" t="s">
        <v>71</v>
      </c>
      <c r="F171" s="166" t="s">
        <v>16</v>
      </c>
      <c r="G171" s="180">
        <v>25</v>
      </c>
      <c r="H171" s="167"/>
      <c r="I171" s="202">
        <v>150000</v>
      </c>
      <c r="J171" s="202"/>
      <c r="K171" s="202"/>
      <c r="L171" s="202"/>
      <c r="M171" s="202"/>
      <c r="N171" s="202"/>
      <c r="O171" s="202">
        <v>150000</v>
      </c>
      <c r="P171" s="202"/>
      <c r="Q171" s="202"/>
      <c r="R171" s="202"/>
      <c r="S171" s="202"/>
      <c r="T171" s="202"/>
      <c r="U171" s="182">
        <f t="shared" si="2"/>
        <v>300000</v>
      </c>
    </row>
    <row r="172" spans="1:21" x14ac:dyDescent="0.35">
      <c r="A172" s="166">
        <v>170</v>
      </c>
      <c r="B172" s="183" t="s">
        <v>598</v>
      </c>
      <c r="C172" s="19"/>
      <c r="D172" s="179">
        <v>9</v>
      </c>
      <c r="E172" s="167"/>
      <c r="F172" s="166"/>
      <c r="G172" s="180"/>
      <c r="H172" s="167"/>
      <c r="I172" s="202">
        <v>60000</v>
      </c>
      <c r="J172" s="202"/>
      <c r="K172" s="202">
        <v>60000</v>
      </c>
      <c r="L172" s="202"/>
      <c r="M172" s="202"/>
      <c r="N172" s="202">
        <v>60000</v>
      </c>
      <c r="O172" s="202">
        <v>60000</v>
      </c>
      <c r="P172" s="202"/>
      <c r="Q172" s="181"/>
      <c r="R172" s="181"/>
      <c r="S172" s="181"/>
      <c r="T172" s="181"/>
      <c r="U172" s="182">
        <f t="shared" si="2"/>
        <v>240000</v>
      </c>
    </row>
    <row r="173" spans="1:21" x14ac:dyDescent="0.35">
      <c r="A173" s="166">
        <v>171</v>
      </c>
      <c r="B173" s="167" t="s">
        <v>98</v>
      </c>
      <c r="C173" s="35">
        <v>2</v>
      </c>
      <c r="D173" s="179">
        <v>9</v>
      </c>
      <c r="E173" s="167" t="s">
        <v>71</v>
      </c>
      <c r="F173" s="166" t="s">
        <v>16</v>
      </c>
      <c r="G173" s="180">
        <v>9</v>
      </c>
      <c r="H173" s="167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2">
        <f t="shared" si="2"/>
        <v>0</v>
      </c>
    </row>
    <row r="174" spans="1:21" x14ac:dyDescent="0.35">
      <c r="A174" s="166">
        <v>172</v>
      </c>
      <c r="B174" s="167" t="s">
        <v>99</v>
      </c>
      <c r="C174" s="35">
        <v>2</v>
      </c>
      <c r="D174" s="179">
        <v>9</v>
      </c>
      <c r="E174" s="167" t="s">
        <v>71</v>
      </c>
      <c r="F174" s="166" t="s">
        <v>19</v>
      </c>
      <c r="G174" s="180">
        <v>32</v>
      </c>
      <c r="H174" s="167"/>
      <c r="I174" s="202">
        <v>120000</v>
      </c>
      <c r="J174" s="202"/>
      <c r="K174" s="202"/>
      <c r="L174" s="202"/>
      <c r="M174" s="202"/>
      <c r="N174" s="202"/>
      <c r="O174" s="202">
        <v>120000</v>
      </c>
      <c r="P174" s="202"/>
      <c r="Q174" s="202"/>
      <c r="R174" s="202"/>
      <c r="S174" s="202"/>
      <c r="T174" s="202"/>
      <c r="U174" s="182">
        <f t="shared" si="2"/>
        <v>240000</v>
      </c>
    </row>
    <row r="175" spans="1:21" x14ac:dyDescent="0.35">
      <c r="A175" s="166">
        <v>173</v>
      </c>
      <c r="B175" s="167" t="s">
        <v>96</v>
      </c>
      <c r="C175" s="19">
        <v>2</v>
      </c>
      <c r="D175" s="179">
        <v>9</v>
      </c>
      <c r="E175" s="167" t="s">
        <v>71</v>
      </c>
      <c r="F175" s="166" t="s">
        <v>19</v>
      </c>
      <c r="G175" s="180">
        <v>28</v>
      </c>
      <c r="H175" s="167"/>
      <c r="I175" s="202">
        <v>40000</v>
      </c>
      <c r="J175" s="202"/>
      <c r="K175" s="202">
        <v>40000</v>
      </c>
      <c r="L175" s="202"/>
      <c r="M175" s="202">
        <v>40000</v>
      </c>
      <c r="N175" s="202"/>
      <c r="O175" s="202">
        <v>40000</v>
      </c>
      <c r="P175" s="202"/>
      <c r="Q175" s="181"/>
      <c r="R175" s="181"/>
      <c r="S175" s="181"/>
      <c r="T175" s="181"/>
      <c r="U175" s="182">
        <f t="shared" si="2"/>
        <v>160000</v>
      </c>
    </row>
    <row r="176" spans="1:21" x14ac:dyDescent="0.35">
      <c r="A176" s="166">
        <v>174</v>
      </c>
      <c r="B176" s="167" t="s">
        <v>101</v>
      </c>
      <c r="C176" s="35">
        <v>2</v>
      </c>
      <c r="D176" s="179">
        <v>9</v>
      </c>
      <c r="E176" s="167" t="s">
        <v>71</v>
      </c>
      <c r="F176" s="166" t="s">
        <v>16</v>
      </c>
      <c r="G176" s="180">
        <v>27</v>
      </c>
      <c r="H176" s="167"/>
      <c r="I176" s="202">
        <v>60000</v>
      </c>
      <c r="J176" s="202"/>
      <c r="K176" s="202">
        <v>60000</v>
      </c>
      <c r="L176" s="202"/>
      <c r="M176" s="202">
        <v>60000</v>
      </c>
      <c r="N176" s="202"/>
      <c r="O176" s="202">
        <v>60000</v>
      </c>
      <c r="P176" s="202"/>
      <c r="Q176" s="181"/>
      <c r="R176" s="181"/>
      <c r="S176" s="181"/>
      <c r="T176" s="181"/>
      <c r="U176" s="182">
        <f t="shared" si="2"/>
        <v>240000</v>
      </c>
    </row>
    <row r="177" spans="1:22" x14ac:dyDescent="0.35">
      <c r="A177" s="166">
        <v>175</v>
      </c>
      <c r="B177" s="167" t="s">
        <v>471</v>
      </c>
      <c r="C177" s="19">
        <v>1</v>
      </c>
      <c r="D177" s="179">
        <v>10</v>
      </c>
      <c r="E177" s="167" t="s">
        <v>71</v>
      </c>
      <c r="F177" s="166" t="s">
        <v>109</v>
      </c>
      <c r="G177" s="180">
        <v>36</v>
      </c>
      <c r="H177" s="167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2">
        <f t="shared" si="2"/>
        <v>0</v>
      </c>
    </row>
    <row r="178" spans="1:22" x14ac:dyDescent="0.35">
      <c r="A178" s="166">
        <v>176</v>
      </c>
      <c r="B178" s="167" t="s">
        <v>470</v>
      </c>
      <c r="C178" s="73">
        <v>1</v>
      </c>
      <c r="D178" s="179">
        <v>10</v>
      </c>
      <c r="E178" s="167" t="s">
        <v>71</v>
      </c>
      <c r="F178" s="166" t="s">
        <v>109</v>
      </c>
      <c r="G178" s="180">
        <v>28</v>
      </c>
      <c r="H178" s="167">
        <v>8179693882</v>
      </c>
      <c r="I178" s="202">
        <v>120000</v>
      </c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2">
        <f t="shared" si="2"/>
        <v>120000</v>
      </c>
    </row>
    <row r="179" spans="1:22" x14ac:dyDescent="0.35">
      <c r="A179" s="166">
        <v>177</v>
      </c>
      <c r="B179" s="167" t="s">
        <v>472</v>
      </c>
      <c r="C179" s="19">
        <v>2</v>
      </c>
      <c r="D179" s="179">
        <v>10</v>
      </c>
      <c r="E179" s="167" t="s">
        <v>137</v>
      </c>
      <c r="F179" s="166" t="s">
        <v>117</v>
      </c>
      <c r="G179" s="180">
        <v>10</v>
      </c>
      <c r="H179" s="167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2">
        <f t="shared" si="2"/>
        <v>0</v>
      </c>
    </row>
    <row r="180" spans="1:22" x14ac:dyDescent="0.35">
      <c r="A180" s="166">
        <v>178</v>
      </c>
      <c r="B180" s="167" t="s">
        <v>119</v>
      </c>
      <c r="C180" s="35">
        <v>2</v>
      </c>
      <c r="D180" s="179">
        <v>10</v>
      </c>
      <c r="E180" s="167" t="s">
        <v>71</v>
      </c>
      <c r="F180" s="166" t="s">
        <v>73</v>
      </c>
      <c r="G180" s="180" t="s">
        <v>539</v>
      </c>
      <c r="H180" s="167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2">
        <f t="shared" si="2"/>
        <v>0</v>
      </c>
    </row>
    <row r="181" spans="1:22" x14ac:dyDescent="0.35">
      <c r="A181" s="166">
        <v>179</v>
      </c>
      <c r="B181" s="167" t="s">
        <v>412</v>
      </c>
      <c r="C181" s="53">
        <v>2</v>
      </c>
      <c r="D181" s="179">
        <v>10</v>
      </c>
      <c r="E181" s="167" t="s">
        <v>71</v>
      </c>
      <c r="F181" s="166" t="s">
        <v>109</v>
      </c>
      <c r="G181" s="180">
        <v>8</v>
      </c>
      <c r="H181" s="167"/>
      <c r="I181" s="202">
        <v>180000</v>
      </c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182">
        <f t="shared" si="2"/>
        <v>180000</v>
      </c>
    </row>
    <row r="182" spans="1:22" x14ac:dyDescent="0.35">
      <c r="A182" s="166">
        <v>180</v>
      </c>
      <c r="B182" s="167" t="s">
        <v>599</v>
      </c>
      <c r="C182" s="53"/>
      <c r="D182" s="179">
        <v>10</v>
      </c>
      <c r="E182" s="167"/>
      <c r="F182" s="166"/>
      <c r="G182" s="180"/>
      <c r="H182" s="167"/>
      <c r="I182" s="202">
        <v>180000</v>
      </c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182">
        <f t="shared" si="2"/>
        <v>180000</v>
      </c>
    </row>
    <row r="183" spans="1:22" x14ac:dyDescent="0.35">
      <c r="A183" s="166">
        <v>181</v>
      </c>
      <c r="B183" s="167" t="s">
        <v>207</v>
      </c>
      <c r="C183" s="167">
        <v>2</v>
      </c>
      <c r="D183" s="179">
        <v>10</v>
      </c>
      <c r="E183" s="167" t="s">
        <v>71</v>
      </c>
      <c r="F183" s="166" t="s">
        <v>14</v>
      </c>
      <c r="G183" s="180">
        <v>7</v>
      </c>
      <c r="H183" s="167"/>
      <c r="I183" s="202">
        <v>20000</v>
      </c>
      <c r="J183" s="202">
        <v>20000</v>
      </c>
      <c r="K183" s="202">
        <v>20000</v>
      </c>
      <c r="L183" s="202">
        <v>20000</v>
      </c>
      <c r="M183" s="202">
        <v>20000</v>
      </c>
      <c r="N183" s="202">
        <v>20000</v>
      </c>
      <c r="O183" s="202">
        <v>20000</v>
      </c>
      <c r="P183" s="181"/>
      <c r="Q183" s="181"/>
      <c r="R183" s="181"/>
      <c r="S183" s="181"/>
      <c r="T183" s="181"/>
      <c r="U183" s="182">
        <f t="shared" si="2"/>
        <v>140000</v>
      </c>
    </row>
    <row r="184" spans="1:22" x14ac:dyDescent="0.35">
      <c r="A184" s="166">
        <v>182</v>
      </c>
      <c r="B184" s="167" t="s">
        <v>418</v>
      </c>
      <c r="C184" s="34">
        <v>2</v>
      </c>
      <c r="D184" s="179">
        <v>11</v>
      </c>
      <c r="E184" s="167" t="s">
        <v>137</v>
      </c>
      <c r="F184" s="166" t="s">
        <v>121</v>
      </c>
      <c r="G184" s="180">
        <v>44</v>
      </c>
      <c r="H184" s="167"/>
      <c r="I184" s="212">
        <v>120000</v>
      </c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182">
        <f t="shared" si="2"/>
        <v>120000</v>
      </c>
    </row>
    <row r="185" spans="1:22" x14ac:dyDescent="0.35">
      <c r="A185" s="166">
        <v>183</v>
      </c>
      <c r="B185" s="167" t="s">
        <v>388</v>
      </c>
      <c r="C185" s="34">
        <v>2</v>
      </c>
      <c r="D185" s="179">
        <v>11</v>
      </c>
      <c r="E185" s="167" t="s">
        <v>137</v>
      </c>
      <c r="F185" s="166" t="s">
        <v>156</v>
      </c>
      <c r="G185" s="180">
        <v>16</v>
      </c>
      <c r="H185" s="167"/>
      <c r="I185" s="212">
        <v>30000</v>
      </c>
      <c r="J185" s="202">
        <v>30000</v>
      </c>
      <c r="K185" s="202">
        <v>30000</v>
      </c>
      <c r="L185" s="202">
        <v>30000</v>
      </c>
      <c r="M185" s="202">
        <v>30000</v>
      </c>
      <c r="N185" s="202">
        <v>30000</v>
      </c>
      <c r="O185" s="202">
        <v>30000</v>
      </c>
      <c r="P185" s="181"/>
      <c r="Q185" s="181"/>
      <c r="R185" s="181"/>
      <c r="S185" s="181"/>
      <c r="T185" s="181"/>
      <c r="U185" s="182">
        <f t="shared" si="2"/>
        <v>210000</v>
      </c>
      <c r="V185" s="178" t="s">
        <v>605</v>
      </c>
    </row>
    <row r="186" spans="1:22" x14ac:dyDescent="0.35">
      <c r="A186" s="166">
        <v>184</v>
      </c>
      <c r="B186" s="167" t="s">
        <v>331</v>
      </c>
      <c r="C186" s="34">
        <v>2</v>
      </c>
      <c r="D186" s="179">
        <v>11</v>
      </c>
      <c r="E186" s="167" t="s">
        <v>137</v>
      </c>
      <c r="F186" s="166" t="s">
        <v>37</v>
      </c>
      <c r="G186" s="180"/>
      <c r="H186" s="167"/>
      <c r="I186" s="212">
        <v>180000</v>
      </c>
      <c r="J186" s="202"/>
      <c r="K186" s="202"/>
      <c r="L186" s="202"/>
      <c r="M186" s="202"/>
      <c r="N186" s="202"/>
      <c r="O186" s="202">
        <v>180000</v>
      </c>
      <c r="P186" s="202"/>
      <c r="Q186" s="202"/>
      <c r="R186" s="202"/>
      <c r="S186" s="202"/>
      <c r="T186" s="202"/>
      <c r="U186" s="182">
        <f t="shared" si="2"/>
        <v>360000</v>
      </c>
    </row>
    <row r="187" spans="1:22" x14ac:dyDescent="0.35">
      <c r="A187" s="166">
        <v>185</v>
      </c>
      <c r="B187" s="167" t="s">
        <v>397</v>
      </c>
      <c r="C187" s="34">
        <v>2</v>
      </c>
      <c r="D187" s="179">
        <v>11</v>
      </c>
      <c r="E187" s="167" t="s">
        <v>137</v>
      </c>
      <c r="F187" s="166" t="s">
        <v>121</v>
      </c>
      <c r="G187" s="180">
        <v>31</v>
      </c>
      <c r="H187" s="167"/>
      <c r="I187" s="212">
        <v>30000</v>
      </c>
      <c r="J187" s="202"/>
      <c r="K187" s="181"/>
      <c r="L187" s="181"/>
      <c r="M187" s="181"/>
      <c r="N187" s="202"/>
      <c r="O187" s="202">
        <v>45000</v>
      </c>
      <c r="P187" s="202"/>
      <c r="Q187" s="181"/>
      <c r="R187" s="181"/>
      <c r="S187" s="181"/>
      <c r="T187" s="181"/>
      <c r="U187" s="182">
        <f t="shared" si="2"/>
        <v>75000</v>
      </c>
    </row>
    <row r="188" spans="1:22" x14ac:dyDescent="0.35">
      <c r="A188" s="166">
        <v>186</v>
      </c>
      <c r="B188" s="167" t="s">
        <v>173</v>
      </c>
      <c r="C188" s="34">
        <v>2</v>
      </c>
      <c r="D188" s="179">
        <v>11</v>
      </c>
      <c r="E188" s="167" t="s">
        <v>137</v>
      </c>
      <c r="F188" s="166" t="s">
        <v>138</v>
      </c>
      <c r="G188" s="180">
        <v>46</v>
      </c>
      <c r="H188" s="167"/>
      <c r="I188" s="212">
        <v>75000</v>
      </c>
      <c r="J188" s="202">
        <v>35000</v>
      </c>
      <c r="K188" s="202">
        <v>35000</v>
      </c>
      <c r="L188" s="202">
        <v>35000</v>
      </c>
      <c r="M188" s="202">
        <v>35000</v>
      </c>
      <c r="N188" s="202">
        <v>35000</v>
      </c>
      <c r="O188" s="202">
        <v>35000</v>
      </c>
      <c r="P188" s="181"/>
      <c r="Q188" s="181"/>
      <c r="R188" s="181"/>
      <c r="S188" s="181"/>
      <c r="T188" s="181"/>
      <c r="U188" s="182">
        <f t="shared" si="2"/>
        <v>285000</v>
      </c>
    </row>
    <row r="189" spans="1:22" x14ac:dyDescent="0.35">
      <c r="A189" s="166">
        <v>187</v>
      </c>
      <c r="B189" s="167" t="s">
        <v>332</v>
      </c>
      <c r="C189" s="34">
        <v>2</v>
      </c>
      <c r="D189" s="179">
        <v>11</v>
      </c>
      <c r="E189" s="167" t="s">
        <v>137</v>
      </c>
      <c r="F189" s="166" t="s">
        <v>156</v>
      </c>
      <c r="G189" s="180">
        <v>22</v>
      </c>
      <c r="H189" s="167"/>
      <c r="I189" s="212">
        <v>20000</v>
      </c>
      <c r="J189" s="202">
        <v>20000</v>
      </c>
      <c r="K189" s="202">
        <v>20000</v>
      </c>
      <c r="L189" s="202">
        <v>20000</v>
      </c>
      <c r="M189" s="202">
        <v>20000</v>
      </c>
      <c r="N189" s="202">
        <v>20000</v>
      </c>
      <c r="O189" s="202">
        <v>20000</v>
      </c>
      <c r="P189" s="181"/>
      <c r="Q189" s="181"/>
      <c r="R189" s="181"/>
      <c r="S189" s="181"/>
      <c r="T189" s="181"/>
      <c r="U189" s="182">
        <f t="shared" si="2"/>
        <v>140000</v>
      </c>
    </row>
    <row r="190" spans="1:22" x14ac:dyDescent="0.35">
      <c r="A190" s="166">
        <v>188</v>
      </c>
      <c r="B190" s="167" t="s">
        <v>172</v>
      </c>
      <c r="C190" s="34">
        <v>1</v>
      </c>
      <c r="D190" s="179">
        <v>11</v>
      </c>
      <c r="E190" s="167" t="s">
        <v>137</v>
      </c>
      <c r="F190" s="166" t="s">
        <v>156</v>
      </c>
      <c r="G190" s="180">
        <v>14</v>
      </c>
      <c r="H190" s="167"/>
      <c r="I190" s="212">
        <v>80000</v>
      </c>
      <c r="J190" s="202"/>
      <c r="K190" s="202"/>
      <c r="L190" s="202"/>
      <c r="M190" s="202">
        <v>80000</v>
      </c>
      <c r="N190" s="202"/>
      <c r="O190" s="202"/>
      <c r="P190" s="202"/>
      <c r="Q190" s="181"/>
      <c r="R190" s="181"/>
      <c r="S190" s="181"/>
      <c r="T190" s="181"/>
      <c r="U190" s="182">
        <f t="shared" si="2"/>
        <v>160000</v>
      </c>
    </row>
    <row r="191" spans="1:22" x14ac:dyDescent="0.35">
      <c r="A191" s="166">
        <v>189</v>
      </c>
      <c r="B191" s="167" t="s">
        <v>473</v>
      </c>
      <c r="C191" s="34">
        <v>1</v>
      </c>
      <c r="D191" s="179">
        <v>11</v>
      </c>
      <c r="E191" s="167" t="s">
        <v>137</v>
      </c>
      <c r="F191" s="166" t="s">
        <v>156</v>
      </c>
      <c r="G191" s="180">
        <v>12</v>
      </c>
      <c r="H191" s="167"/>
      <c r="I191" s="212"/>
      <c r="J191" s="202">
        <v>45000</v>
      </c>
      <c r="K191" s="202"/>
      <c r="L191" s="202">
        <v>30000</v>
      </c>
      <c r="M191" s="202"/>
      <c r="N191" s="202">
        <v>45000</v>
      </c>
      <c r="O191" s="202"/>
      <c r="P191" s="202"/>
      <c r="Q191" s="181"/>
      <c r="R191" s="181"/>
      <c r="S191" s="181"/>
      <c r="T191" s="181"/>
      <c r="U191" s="182">
        <f t="shared" si="2"/>
        <v>120000</v>
      </c>
    </row>
    <row r="192" spans="1:22" x14ac:dyDescent="0.35">
      <c r="A192" s="166">
        <v>190</v>
      </c>
      <c r="B192" s="167" t="s">
        <v>389</v>
      </c>
      <c r="C192" s="34">
        <v>2</v>
      </c>
      <c r="D192" s="179">
        <v>11</v>
      </c>
      <c r="E192" s="167" t="s">
        <v>137</v>
      </c>
      <c r="F192" s="166" t="s">
        <v>156</v>
      </c>
      <c r="G192" s="180">
        <v>10</v>
      </c>
      <c r="H192" s="167"/>
      <c r="I192" s="212">
        <v>40000</v>
      </c>
      <c r="J192" s="202"/>
      <c r="K192" s="202">
        <v>20000</v>
      </c>
      <c r="L192" s="202">
        <v>20000</v>
      </c>
      <c r="M192" s="202">
        <v>20000</v>
      </c>
      <c r="N192" s="202">
        <v>20000</v>
      </c>
      <c r="O192" s="181"/>
      <c r="P192" s="181"/>
      <c r="Q192" s="181"/>
      <c r="R192" s="181"/>
      <c r="S192" s="181"/>
      <c r="T192" s="181"/>
      <c r="U192" s="182">
        <f t="shared" si="2"/>
        <v>120000</v>
      </c>
    </row>
    <row r="193" spans="1:23" x14ac:dyDescent="0.35">
      <c r="A193" s="166">
        <v>191</v>
      </c>
      <c r="B193" s="167" t="s">
        <v>475</v>
      </c>
      <c r="C193" s="34">
        <v>1</v>
      </c>
      <c r="D193" s="179">
        <v>11</v>
      </c>
      <c r="E193" s="167" t="s">
        <v>137</v>
      </c>
      <c r="F193" s="166" t="s">
        <v>156</v>
      </c>
      <c r="G193" s="180">
        <v>26</v>
      </c>
      <c r="H193" s="167"/>
      <c r="I193" s="184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2">
        <f t="shared" si="2"/>
        <v>0</v>
      </c>
    </row>
    <row r="194" spans="1:23" x14ac:dyDescent="0.35">
      <c r="A194" s="166">
        <v>192</v>
      </c>
      <c r="B194" s="167" t="s">
        <v>476</v>
      </c>
      <c r="C194" s="34">
        <v>1</v>
      </c>
      <c r="D194" s="179">
        <v>11</v>
      </c>
      <c r="E194" s="167" t="s">
        <v>137</v>
      </c>
      <c r="F194" s="166" t="s">
        <v>121</v>
      </c>
      <c r="G194" s="180">
        <v>44</v>
      </c>
      <c r="H194" s="167"/>
      <c r="I194" s="184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2">
        <f t="shared" si="2"/>
        <v>0</v>
      </c>
    </row>
    <row r="195" spans="1:23" x14ac:dyDescent="0.35">
      <c r="A195" s="166">
        <v>193</v>
      </c>
      <c r="B195" s="183" t="s">
        <v>602</v>
      </c>
      <c r="C195" s="34"/>
      <c r="D195" s="179">
        <v>11</v>
      </c>
      <c r="E195" s="167"/>
      <c r="F195" s="166"/>
      <c r="G195" s="180"/>
      <c r="H195" s="167"/>
      <c r="I195" s="212">
        <v>30000</v>
      </c>
      <c r="J195" s="202"/>
      <c r="K195" s="202">
        <v>30000</v>
      </c>
      <c r="L195" s="202"/>
      <c r="M195" s="202">
        <v>30000</v>
      </c>
      <c r="N195" s="181"/>
      <c r="O195" s="202">
        <v>30000</v>
      </c>
      <c r="P195" s="202"/>
      <c r="Q195" s="181"/>
      <c r="R195" s="181"/>
      <c r="S195" s="181"/>
      <c r="T195" s="181"/>
      <c r="U195" s="182"/>
    </row>
    <row r="196" spans="1:23" x14ac:dyDescent="0.35">
      <c r="A196" s="166">
        <v>194</v>
      </c>
      <c r="B196" s="183" t="s">
        <v>566</v>
      </c>
      <c r="C196" s="167"/>
      <c r="D196" s="179">
        <v>11</v>
      </c>
      <c r="E196" s="167"/>
      <c r="F196" s="166"/>
      <c r="G196" s="180"/>
      <c r="H196" s="167"/>
      <c r="I196" s="212">
        <v>20000</v>
      </c>
      <c r="J196" s="202">
        <v>20000</v>
      </c>
      <c r="K196" s="202">
        <v>40000</v>
      </c>
      <c r="L196" s="202"/>
      <c r="M196" s="202">
        <v>40000</v>
      </c>
      <c r="N196" s="202"/>
      <c r="O196" s="202">
        <v>20000</v>
      </c>
      <c r="P196" s="181"/>
      <c r="Q196" s="181"/>
      <c r="R196" s="181"/>
      <c r="S196" s="181"/>
      <c r="T196" s="181"/>
      <c r="U196" s="182">
        <f t="shared" si="2"/>
        <v>140000</v>
      </c>
    </row>
    <row r="197" spans="1:23" x14ac:dyDescent="0.35">
      <c r="A197" s="166">
        <v>195</v>
      </c>
      <c r="B197" s="167" t="s">
        <v>179</v>
      </c>
      <c r="C197" s="34">
        <v>2</v>
      </c>
      <c r="D197" s="179">
        <v>11</v>
      </c>
      <c r="E197" s="167" t="s">
        <v>137</v>
      </c>
      <c r="F197" s="166" t="s">
        <v>37</v>
      </c>
      <c r="G197" s="180">
        <v>15</v>
      </c>
      <c r="H197" s="167"/>
      <c r="I197" s="212">
        <v>100000</v>
      </c>
      <c r="J197" s="202"/>
      <c r="K197" s="202"/>
      <c r="L197" s="202">
        <v>40000</v>
      </c>
      <c r="M197" s="202"/>
      <c r="N197" s="202">
        <v>40000</v>
      </c>
      <c r="O197" s="181"/>
      <c r="P197" s="181"/>
      <c r="Q197" s="181"/>
      <c r="R197" s="181"/>
      <c r="S197" s="181"/>
      <c r="T197" s="181"/>
      <c r="U197" s="182">
        <f t="shared" si="2"/>
        <v>180000</v>
      </c>
    </row>
    <row r="198" spans="1:23" x14ac:dyDescent="0.35">
      <c r="A198" s="166">
        <v>196</v>
      </c>
      <c r="B198" s="167" t="s">
        <v>174</v>
      </c>
      <c r="C198" s="34">
        <v>2</v>
      </c>
      <c r="D198" s="179">
        <v>11</v>
      </c>
      <c r="E198" s="167" t="s">
        <v>137</v>
      </c>
      <c r="F198" s="166" t="s">
        <v>156</v>
      </c>
      <c r="G198" s="180">
        <v>28</v>
      </c>
      <c r="H198" s="167"/>
      <c r="I198" s="184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2">
        <f t="shared" si="2"/>
        <v>0</v>
      </c>
    </row>
    <row r="199" spans="1:23" x14ac:dyDescent="0.35">
      <c r="A199" s="166">
        <v>197</v>
      </c>
      <c r="B199" s="167" t="s">
        <v>22</v>
      </c>
      <c r="C199" s="194">
        <v>2</v>
      </c>
      <c r="D199" s="179">
        <v>11</v>
      </c>
      <c r="E199" s="167" t="s">
        <v>137</v>
      </c>
      <c r="F199" s="166" t="s">
        <v>121</v>
      </c>
      <c r="G199" s="180">
        <v>30</v>
      </c>
      <c r="H199" s="167" t="s">
        <v>282</v>
      </c>
      <c r="I199" s="212">
        <v>105000</v>
      </c>
      <c r="J199" s="202"/>
      <c r="K199" s="202">
        <v>150000</v>
      </c>
      <c r="L199" s="202"/>
      <c r="M199" s="181"/>
      <c r="N199" s="181"/>
      <c r="O199" s="181"/>
      <c r="P199" s="181"/>
      <c r="Q199" s="181"/>
      <c r="R199" s="181"/>
      <c r="S199" s="181"/>
      <c r="T199" s="181"/>
      <c r="U199" s="182">
        <f t="shared" si="2"/>
        <v>255000</v>
      </c>
      <c r="V199" s="204" t="s">
        <v>603</v>
      </c>
    </row>
    <row r="200" spans="1:23" x14ac:dyDescent="0.35">
      <c r="A200" s="166">
        <v>198</v>
      </c>
      <c r="B200" s="213" t="s">
        <v>411</v>
      </c>
      <c r="C200" s="34">
        <v>2</v>
      </c>
      <c r="D200" s="179">
        <v>11</v>
      </c>
      <c r="E200" s="167" t="s">
        <v>137</v>
      </c>
      <c r="F200" s="166" t="s">
        <v>156</v>
      </c>
      <c r="G200" s="180">
        <v>16</v>
      </c>
      <c r="H200" s="167"/>
      <c r="I200" s="212">
        <v>20000</v>
      </c>
      <c r="J200" s="202">
        <v>10000</v>
      </c>
      <c r="K200" s="202">
        <v>10000</v>
      </c>
      <c r="L200" s="181"/>
      <c r="M200" s="202">
        <v>10000</v>
      </c>
      <c r="N200" s="202">
        <v>10000</v>
      </c>
      <c r="O200" s="202">
        <v>10000</v>
      </c>
      <c r="P200" s="181"/>
      <c r="Q200" s="181"/>
      <c r="R200" s="181"/>
      <c r="S200" s="181"/>
      <c r="T200" s="181"/>
      <c r="U200" s="182">
        <f t="shared" ref="U200:U257" si="3">SUM(I200:T200)</f>
        <v>70000</v>
      </c>
    </row>
    <row r="201" spans="1:23" x14ac:dyDescent="0.35">
      <c r="A201" s="166">
        <v>199</v>
      </c>
      <c r="B201" s="213" t="s">
        <v>474</v>
      </c>
      <c r="C201" s="194">
        <v>1</v>
      </c>
      <c r="D201" s="179">
        <v>11</v>
      </c>
      <c r="E201" s="167" t="s">
        <v>137</v>
      </c>
      <c r="F201" s="166" t="s">
        <v>156</v>
      </c>
      <c r="G201" s="180">
        <v>24</v>
      </c>
      <c r="H201" s="167"/>
      <c r="I201" s="212">
        <v>50000</v>
      </c>
      <c r="J201" s="202"/>
      <c r="K201" s="202"/>
      <c r="L201" s="202">
        <v>10000</v>
      </c>
      <c r="M201" s="202"/>
      <c r="N201" s="202">
        <v>70000</v>
      </c>
      <c r="O201" s="181"/>
      <c r="P201" s="181"/>
      <c r="Q201" s="181"/>
      <c r="R201" s="181"/>
      <c r="S201" s="181"/>
      <c r="T201" s="181"/>
      <c r="U201" s="182">
        <f t="shared" si="3"/>
        <v>130000</v>
      </c>
    </row>
    <row r="202" spans="1:23" x14ac:dyDescent="0.35">
      <c r="A202" s="166">
        <v>200</v>
      </c>
      <c r="B202" s="167" t="s">
        <v>175</v>
      </c>
      <c r="C202" s="167">
        <v>2</v>
      </c>
      <c r="D202" s="179">
        <v>11</v>
      </c>
      <c r="E202" s="167" t="s">
        <v>137</v>
      </c>
      <c r="F202" s="166" t="s">
        <v>121</v>
      </c>
      <c r="G202" s="180">
        <v>3</v>
      </c>
      <c r="H202" s="167"/>
      <c r="I202" s="212">
        <v>120000</v>
      </c>
      <c r="J202" s="202"/>
      <c r="K202" s="202"/>
      <c r="L202" s="202"/>
      <c r="M202" s="202"/>
      <c r="N202" s="202"/>
      <c r="O202" s="202">
        <v>120000</v>
      </c>
      <c r="P202" s="202"/>
      <c r="Q202" s="202"/>
      <c r="R202" s="202"/>
      <c r="S202" s="202"/>
      <c r="T202" s="202"/>
      <c r="U202" s="182">
        <f t="shared" si="3"/>
        <v>240000</v>
      </c>
    </row>
    <row r="203" spans="1:23" x14ac:dyDescent="0.35">
      <c r="A203" s="166">
        <v>201</v>
      </c>
      <c r="B203" s="183" t="s">
        <v>567</v>
      </c>
      <c r="C203" s="183"/>
      <c r="D203" s="179">
        <v>11</v>
      </c>
      <c r="E203" s="167"/>
      <c r="F203" s="166"/>
      <c r="G203" s="180"/>
      <c r="H203" s="167"/>
      <c r="I203" s="212">
        <v>40000</v>
      </c>
      <c r="J203" s="202">
        <v>40000</v>
      </c>
      <c r="K203" s="202">
        <v>40000</v>
      </c>
      <c r="L203" s="202">
        <v>40000</v>
      </c>
      <c r="M203" s="202">
        <v>40000</v>
      </c>
      <c r="N203" s="202">
        <v>40000</v>
      </c>
      <c r="O203" s="202"/>
      <c r="P203" s="181"/>
      <c r="Q203" s="181"/>
      <c r="R203" s="181"/>
      <c r="S203" s="181"/>
      <c r="T203" s="181"/>
      <c r="U203" s="182">
        <f t="shared" si="3"/>
        <v>240000</v>
      </c>
      <c r="V203" s="185" t="s">
        <v>604</v>
      </c>
      <c r="W203" s="191">
        <v>1060000</v>
      </c>
    </row>
    <row r="204" spans="1:23" x14ac:dyDescent="0.35">
      <c r="A204" s="166">
        <v>202</v>
      </c>
      <c r="B204" s="167" t="s">
        <v>182</v>
      </c>
      <c r="C204" s="34">
        <v>2</v>
      </c>
      <c r="D204" s="179">
        <v>12</v>
      </c>
      <c r="E204" s="167" t="s">
        <v>137</v>
      </c>
      <c r="F204" s="166" t="s">
        <v>19</v>
      </c>
      <c r="G204" s="180">
        <v>10</v>
      </c>
      <c r="H204" s="167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2">
        <f t="shared" si="3"/>
        <v>0</v>
      </c>
    </row>
    <row r="205" spans="1:23" x14ac:dyDescent="0.35">
      <c r="A205" s="166">
        <v>203</v>
      </c>
      <c r="B205" s="167" t="s">
        <v>483</v>
      </c>
      <c r="C205" s="34">
        <v>1</v>
      </c>
      <c r="D205" s="179">
        <v>12</v>
      </c>
      <c r="E205" s="167"/>
      <c r="F205" s="166"/>
      <c r="G205" s="180"/>
      <c r="H205" s="167"/>
      <c r="I205" s="202">
        <v>40000</v>
      </c>
      <c r="J205" s="202"/>
      <c r="K205" s="202"/>
      <c r="L205" s="202"/>
      <c r="M205" s="181"/>
      <c r="N205" s="181"/>
      <c r="O205" s="181"/>
      <c r="P205" s="181"/>
      <c r="Q205" s="181"/>
      <c r="R205" s="181"/>
      <c r="S205" s="181"/>
      <c r="T205" s="181"/>
      <c r="U205" s="182">
        <f t="shared" si="3"/>
        <v>40000</v>
      </c>
    </row>
    <row r="206" spans="1:23" x14ac:dyDescent="0.35">
      <c r="A206" s="166">
        <v>204</v>
      </c>
      <c r="B206" s="167" t="s">
        <v>194</v>
      </c>
      <c r="C206" s="34">
        <v>2</v>
      </c>
      <c r="D206" s="179">
        <v>12</v>
      </c>
      <c r="E206" s="167" t="s">
        <v>137</v>
      </c>
      <c r="F206" s="166" t="s">
        <v>19</v>
      </c>
      <c r="G206" s="180">
        <v>6</v>
      </c>
      <c r="H206" s="167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2">
        <f t="shared" si="3"/>
        <v>0</v>
      </c>
    </row>
    <row r="207" spans="1:23" x14ac:dyDescent="0.35">
      <c r="A207" s="166">
        <v>205</v>
      </c>
      <c r="B207" s="167" t="s">
        <v>186</v>
      </c>
      <c r="C207" s="34">
        <v>2</v>
      </c>
      <c r="D207" s="179">
        <v>12</v>
      </c>
      <c r="E207" s="167" t="s">
        <v>137</v>
      </c>
      <c r="F207" s="166" t="s">
        <v>21</v>
      </c>
      <c r="G207" s="180">
        <v>23</v>
      </c>
      <c r="H207" s="167"/>
      <c r="I207" s="202">
        <v>60000</v>
      </c>
      <c r="J207" s="202"/>
      <c r="K207" s="202"/>
      <c r="L207" s="202"/>
      <c r="M207" s="202">
        <v>100000</v>
      </c>
      <c r="N207" s="202"/>
      <c r="O207" s="202"/>
      <c r="P207" s="202"/>
      <c r="Q207" s="181"/>
      <c r="R207" s="181"/>
      <c r="S207" s="181"/>
      <c r="T207" s="181"/>
      <c r="U207" s="182">
        <f t="shared" si="3"/>
        <v>160000</v>
      </c>
    </row>
    <row r="208" spans="1:23" x14ac:dyDescent="0.35">
      <c r="A208" s="166">
        <v>206</v>
      </c>
      <c r="B208" s="183" t="s">
        <v>606</v>
      </c>
      <c r="C208" s="34"/>
      <c r="D208" s="179">
        <v>12</v>
      </c>
      <c r="E208" s="167"/>
      <c r="F208" s="166"/>
      <c r="G208" s="180"/>
      <c r="H208" s="167"/>
      <c r="I208" s="202">
        <v>100000</v>
      </c>
      <c r="J208" s="202"/>
      <c r="K208" s="202"/>
      <c r="L208" s="202"/>
      <c r="M208" s="202"/>
      <c r="N208" s="202">
        <v>100000</v>
      </c>
      <c r="O208" s="202"/>
      <c r="P208" s="202"/>
      <c r="Q208" s="202"/>
      <c r="R208" s="202"/>
      <c r="S208" s="181"/>
      <c r="T208" s="181"/>
      <c r="U208" s="182"/>
    </row>
    <row r="209" spans="1:22" x14ac:dyDescent="0.35">
      <c r="A209" s="166">
        <v>207</v>
      </c>
      <c r="B209" s="183" t="s">
        <v>609</v>
      </c>
      <c r="C209" s="34"/>
      <c r="D209" s="179"/>
      <c r="E209" s="167"/>
      <c r="F209" s="166"/>
      <c r="G209" s="180"/>
      <c r="H209" s="167"/>
      <c r="I209" s="181"/>
      <c r="J209" s="181"/>
      <c r="K209" s="181"/>
      <c r="L209" s="181"/>
      <c r="M209" s="202">
        <v>80000</v>
      </c>
      <c r="N209" s="202"/>
      <c r="O209" s="202"/>
      <c r="P209" s="202"/>
      <c r="Q209" s="202"/>
      <c r="R209" s="202"/>
      <c r="S209" s="202"/>
      <c r="T209" s="202"/>
      <c r="U209" s="182"/>
    </row>
    <row r="210" spans="1:22" x14ac:dyDescent="0.35">
      <c r="A210" s="166">
        <v>208</v>
      </c>
      <c r="B210" s="167" t="s">
        <v>211</v>
      </c>
      <c r="C210" s="34">
        <v>2</v>
      </c>
      <c r="D210" s="179">
        <v>12</v>
      </c>
      <c r="E210" s="167" t="s">
        <v>137</v>
      </c>
      <c r="F210" s="166" t="s">
        <v>73</v>
      </c>
      <c r="G210" s="180"/>
      <c r="H210" s="167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2">
        <f t="shared" si="3"/>
        <v>0</v>
      </c>
    </row>
    <row r="211" spans="1:22" x14ac:dyDescent="0.35">
      <c r="A211" s="166">
        <v>209</v>
      </c>
      <c r="B211" s="167" t="s">
        <v>416</v>
      </c>
      <c r="C211" s="34">
        <v>2</v>
      </c>
      <c r="D211" s="179">
        <v>12</v>
      </c>
      <c r="E211" s="167" t="s">
        <v>137</v>
      </c>
      <c r="F211" s="166" t="s">
        <v>109</v>
      </c>
      <c r="G211" s="180">
        <v>6</v>
      </c>
      <c r="H211" s="167"/>
      <c r="I211" s="202">
        <v>20000</v>
      </c>
      <c r="J211" s="202">
        <v>20000</v>
      </c>
      <c r="K211" s="202">
        <v>20000</v>
      </c>
      <c r="L211" s="202">
        <v>20000</v>
      </c>
      <c r="M211" s="202">
        <v>20000</v>
      </c>
      <c r="N211" s="202">
        <v>20000</v>
      </c>
      <c r="O211" s="181">
        <v>20000</v>
      </c>
      <c r="P211" s="181"/>
      <c r="Q211" s="181"/>
      <c r="R211" s="181"/>
      <c r="S211" s="181"/>
      <c r="T211" s="181"/>
      <c r="U211" s="182">
        <f t="shared" si="3"/>
        <v>140000</v>
      </c>
    </row>
    <row r="212" spans="1:22" x14ac:dyDescent="0.35">
      <c r="A212" s="166">
        <v>210</v>
      </c>
      <c r="B212" s="167" t="s">
        <v>391</v>
      </c>
      <c r="C212" s="193">
        <v>2</v>
      </c>
      <c r="D212" s="179">
        <v>12</v>
      </c>
      <c r="E212" s="167" t="s">
        <v>137</v>
      </c>
      <c r="F212" s="166" t="s">
        <v>16</v>
      </c>
      <c r="G212" s="180">
        <v>17</v>
      </c>
      <c r="H212" s="167"/>
      <c r="I212" s="202">
        <v>60000</v>
      </c>
      <c r="J212" s="202"/>
      <c r="K212" s="202"/>
      <c r="L212" s="202">
        <v>60000</v>
      </c>
      <c r="M212" s="202"/>
      <c r="N212" s="202"/>
      <c r="O212" s="181">
        <v>60000</v>
      </c>
      <c r="P212" s="181"/>
      <c r="Q212" s="181"/>
      <c r="R212" s="181"/>
      <c r="S212" s="181"/>
      <c r="T212" s="181"/>
      <c r="U212" s="182">
        <f t="shared" si="3"/>
        <v>180000</v>
      </c>
    </row>
    <row r="213" spans="1:22" x14ac:dyDescent="0.35">
      <c r="A213" s="166">
        <v>211</v>
      </c>
      <c r="B213" s="167" t="s">
        <v>482</v>
      </c>
      <c r="C213" s="193">
        <v>1</v>
      </c>
      <c r="D213" s="179">
        <v>12</v>
      </c>
      <c r="E213" s="167" t="s">
        <v>137</v>
      </c>
      <c r="F213" s="166" t="s">
        <v>21</v>
      </c>
      <c r="G213" s="180">
        <v>1</v>
      </c>
      <c r="H213" s="167"/>
      <c r="I213" s="202">
        <v>100000</v>
      </c>
      <c r="J213" s="202"/>
      <c r="K213" s="202">
        <v>100000</v>
      </c>
      <c r="L213" s="202"/>
      <c r="M213" s="202">
        <v>100000</v>
      </c>
      <c r="N213" s="202"/>
      <c r="O213" s="202">
        <v>100000</v>
      </c>
      <c r="P213" s="202"/>
      <c r="Q213" s="181"/>
      <c r="R213" s="181"/>
      <c r="S213" s="181"/>
      <c r="T213" s="181"/>
      <c r="U213" s="182">
        <f t="shared" si="3"/>
        <v>400000</v>
      </c>
    </row>
    <row r="214" spans="1:22" x14ac:dyDescent="0.35">
      <c r="A214" s="166">
        <v>212</v>
      </c>
      <c r="B214" s="167" t="s">
        <v>390</v>
      </c>
      <c r="C214" s="34">
        <v>2</v>
      </c>
      <c r="D214" s="179">
        <v>12</v>
      </c>
      <c r="E214" s="167" t="s">
        <v>137</v>
      </c>
      <c r="F214" s="166" t="s">
        <v>130</v>
      </c>
      <c r="G214" s="180">
        <v>38</v>
      </c>
      <c r="H214" s="167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2">
        <f t="shared" si="3"/>
        <v>0</v>
      </c>
    </row>
    <row r="215" spans="1:22" x14ac:dyDescent="0.35">
      <c r="A215" s="166">
        <v>213</v>
      </c>
      <c r="B215" s="167" t="s">
        <v>193</v>
      </c>
      <c r="C215" s="34">
        <v>2</v>
      </c>
      <c r="D215" s="179">
        <v>12</v>
      </c>
      <c r="E215" s="167" t="s">
        <v>137</v>
      </c>
      <c r="F215" s="166" t="s">
        <v>21</v>
      </c>
      <c r="G215" s="180">
        <v>17</v>
      </c>
      <c r="H215" s="167"/>
      <c r="I215" s="202"/>
      <c r="J215" s="202">
        <v>60000</v>
      </c>
      <c r="K215" s="202"/>
      <c r="L215" s="202">
        <v>100000</v>
      </c>
      <c r="M215" s="202"/>
      <c r="N215" s="202"/>
      <c r="O215" s="202"/>
      <c r="P215" s="202"/>
      <c r="Q215" s="181"/>
      <c r="R215" s="181"/>
      <c r="S215" s="181"/>
      <c r="T215" s="181"/>
      <c r="U215" s="182">
        <f t="shared" si="3"/>
        <v>160000</v>
      </c>
    </row>
    <row r="216" spans="1:22" x14ac:dyDescent="0.35">
      <c r="A216" s="166">
        <v>214</v>
      </c>
      <c r="B216" s="183" t="s">
        <v>568</v>
      </c>
      <c r="C216" s="167"/>
      <c r="D216" s="179">
        <v>12</v>
      </c>
      <c r="E216" s="167"/>
      <c r="F216" s="166"/>
      <c r="G216" s="180"/>
      <c r="H216" s="167"/>
      <c r="I216" s="202">
        <v>30000</v>
      </c>
      <c r="J216" s="202">
        <v>30000</v>
      </c>
      <c r="K216" s="202">
        <v>30000</v>
      </c>
      <c r="L216" s="202">
        <v>30000</v>
      </c>
      <c r="M216" s="202">
        <v>30000</v>
      </c>
      <c r="N216" s="202">
        <v>30000</v>
      </c>
      <c r="O216" s="202">
        <v>30000</v>
      </c>
      <c r="P216" s="181"/>
      <c r="Q216" s="181"/>
      <c r="R216" s="181"/>
      <c r="S216" s="181"/>
      <c r="T216" s="181"/>
      <c r="U216" s="182">
        <f t="shared" si="3"/>
        <v>210000</v>
      </c>
    </row>
    <row r="217" spans="1:22" x14ac:dyDescent="0.35">
      <c r="A217" s="166">
        <v>215</v>
      </c>
      <c r="B217" s="167" t="s">
        <v>479</v>
      </c>
      <c r="C217" s="34">
        <v>1</v>
      </c>
      <c r="D217" s="179">
        <v>12</v>
      </c>
      <c r="E217" s="167" t="s">
        <v>137</v>
      </c>
      <c r="F217" s="166" t="s">
        <v>19</v>
      </c>
      <c r="G217" s="180">
        <v>18</v>
      </c>
      <c r="H217" s="167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2">
        <f t="shared" si="3"/>
        <v>0</v>
      </c>
    </row>
    <row r="218" spans="1:22" x14ac:dyDescent="0.35">
      <c r="A218" s="166">
        <v>216</v>
      </c>
      <c r="B218" s="167" t="s">
        <v>195</v>
      </c>
      <c r="C218" s="34">
        <v>2</v>
      </c>
      <c r="D218" s="179">
        <v>12</v>
      </c>
      <c r="E218" s="167" t="s">
        <v>137</v>
      </c>
      <c r="F218" s="166" t="s">
        <v>130</v>
      </c>
      <c r="G218" s="180">
        <v>1</v>
      </c>
      <c r="H218" s="167"/>
      <c r="I218" s="202">
        <v>40000</v>
      </c>
      <c r="J218" s="202">
        <v>30000</v>
      </c>
      <c r="K218" s="202">
        <v>20000</v>
      </c>
      <c r="L218" s="202">
        <v>20000</v>
      </c>
      <c r="M218" s="202">
        <v>20000</v>
      </c>
      <c r="N218" s="202">
        <v>20000</v>
      </c>
      <c r="O218" s="202">
        <v>20000</v>
      </c>
      <c r="P218" s="181"/>
      <c r="Q218" s="181"/>
      <c r="R218" s="181"/>
      <c r="S218" s="181"/>
      <c r="T218" s="181"/>
      <c r="U218" s="182">
        <f t="shared" si="3"/>
        <v>170000</v>
      </c>
      <c r="V218" s="178" t="s">
        <v>608</v>
      </c>
    </row>
    <row r="219" spans="1:22" x14ac:dyDescent="0.35">
      <c r="A219" s="166">
        <v>217</v>
      </c>
      <c r="B219" s="167" t="s">
        <v>478</v>
      </c>
      <c r="C219" s="34">
        <v>1</v>
      </c>
      <c r="D219" s="179">
        <v>12</v>
      </c>
      <c r="E219" s="167" t="s">
        <v>137</v>
      </c>
      <c r="F219" s="166" t="s">
        <v>19</v>
      </c>
      <c r="G219" s="180">
        <v>12</v>
      </c>
      <c r="H219" s="167"/>
      <c r="I219" s="202">
        <v>20000</v>
      </c>
      <c r="J219" s="202">
        <v>20000</v>
      </c>
      <c r="K219" s="202">
        <v>20000</v>
      </c>
      <c r="L219" s="202">
        <v>20000</v>
      </c>
      <c r="M219" s="202">
        <v>20000</v>
      </c>
      <c r="N219" s="202">
        <v>20000</v>
      </c>
      <c r="O219" s="202">
        <v>20000</v>
      </c>
      <c r="P219" s="181"/>
      <c r="Q219" s="181"/>
      <c r="R219" s="181"/>
      <c r="S219" s="181"/>
      <c r="T219" s="181"/>
      <c r="U219" s="182">
        <f t="shared" si="3"/>
        <v>140000</v>
      </c>
    </row>
    <row r="220" spans="1:22" x14ac:dyDescent="0.35">
      <c r="A220" s="166">
        <v>218</v>
      </c>
      <c r="B220" s="167" t="s">
        <v>189</v>
      </c>
      <c r="C220" s="34">
        <v>2</v>
      </c>
      <c r="D220" s="179">
        <v>12</v>
      </c>
      <c r="E220" s="167" t="s">
        <v>137</v>
      </c>
      <c r="F220" s="166" t="s">
        <v>109</v>
      </c>
      <c r="G220" s="180">
        <v>8</v>
      </c>
      <c r="H220" s="167"/>
      <c r="I220" s="202">
        <v>10000</v>
      </c>
      <c r="J220" s="202">
        <v>10000</v>
      </c>
      <c r="K220" s="202">
        <v>10000</v>
      </c>
      <c r="L220" s="202">
        <v>10000</v>
      </c>
      <c r="M220" s="202">
        <v>50000</v>
      </c>
      <c r="N220" s="181"/>
      <c r="O220" s="181"/>
      <c r="P220" s="181"/>
      <c r="Q220" s="181"/>
      <c r="R220" s="181"/>
      <c r="S220" s="181"/>
      <c r="T220" s="181"/>
      <c r="U220" s="182">
        <f t="shared" si="3"/>
        <v>90000</v>
      </c>
    </row>
    <row r="221" spans="1:22" x14ac:dyDescent="0.35">
      <c r="A221" s="166">
        <v>219</v>
      </c>
      <c r="B221" s="183" t="s">
        <v>395</v>
      </c>
      <c r="C221" s="34"/>
      <c r="D221" s="179">
        <v>12</v>
      </c>
      <c r="E221" s="167"/>
      <c r="F221" s="166"/>
      <c r="G221" s="180"/>
      <c r="H221" s="167"/>
      <c r="I221" s="202"/>
      <c r="J221" s="202"/>
      <c r="K221" s="202"/>
      <c r="L221" s="202">
        <v>100000</v>
      </c>
      <c r="M221" s="202"/>
      <c r="N221" s="202"/>
      <c r="O221" s="202"/>
      <c r="P221" s="202"/>
      <c r="Q221" s="181"/>
      <c r="R221" s="181"/>
      <c r="S221" s="181"/>
      <c r="T221" s="181"/>
      <c r="U221" s="182"/>
    </row>
    <row r="222" spans="1:22" x14ac:dyDescent="0.35">
      <c r="A222" s="166">
        <v>220</v>
      </c>
      <c r="B222" s="167" t="s">
        <v>181</v>
      </c>
      <c r="C222" s="34">
        <v>1</v>
      </c>
      <c r="D222" s="179">
        <v>12</v>
      </c>
      <c r="E222" s="167" t="s">
        <v>137</v>
      </c>
      <c r="F222" s="166" t="s">
        <v>16</v>
      </c>
      <c r="G222" s="180">
        <v>20</v>
      </c>
      <c r="H222" s="167"/>
      <c r="I222" s="202">
        <v>20000</v>
      </c>
      <c r="J222" s="202">
        <v>40000</v>
      </c>
      <c r="K222" s="202"/>
      <c r="L222" s="202">
        <v>40000</v>
      </c>
      <c r="M222" s="202"/>
      <c r="N222" s="202">
        <v>40000</v>
      </c>
      <c r="O222" s="181"/>
      <c r="P222" s="181"/>
      <c r="Q222" s="181"/>
      <c r="R222" s="181"/>
      <c r="S222" s="181"/>
      <c r="T222" s="181"/>
      <c r="U222" s="182">
        <f t="shared" si="3"/>
        <v>140000</v>
      </c>
    </row>
    <row r="223" spans="1:22" x14ac:dyDescent="0.35">
      <c r="A223" s="166">
        <v>221</v>
      </c>
      <c r="B223" s="167" t="s">
        <v>477</v>
      </c>
      <c r="C223" s="34">
        <v>1</v>
      </c>
      <c r="D223" s="179">
        <v>12</v>
      </c>
      <c r="E223" s="167" t="s">
        <v>137</v>
      </c>
      <c r="F223" s="166" t="s">
        <v>16</v>
      </c>
      <c r="G223" s="180"/>
      <c r="H223" s="167"/>
      <c r="I223" s="202">
        <v>20000</v>
      </c>
      <c r="J223" s="202"/>
      <c r="K223" s="202"/>
      <c r="L223" s="202"/>
      <c r="M223" s="202">
        <v>40000</v>
      </c>
      <c r="N223" s="181"/>
      <c r="O223" s="181"/>
      <c r="P223" s="181"/>
      <c r="Q223" s="181"/>
      <c r="R223" s="181"/>
      <c r="S223" s="181"/>
      <c r="T223" s="181"/>
      <c r="U223" s="182">
        <f t="shared" si="3"/>
        <v>60000</v>
      </c>
    </row>
    <row r="224" spans="1:22" x14ac:dyDescent="0.35">
      <c r="A224" s="166">
        <v>222</v>
      </c>
      <c r="B224" s="167" t="s">
        <v>499</v>
      </c>
      <c r="C224" s="34">
        <v>1</v>
      </c>
      <c r="D224" s="179">
        <v>12</v>
      </c>
      <c r="E224" s="167" t="s">
        <v>137</v>
      </c>
      <c r="F224" s="166" t="s">
        <v>19</v>
      </c>
      <c r="G224" s="180">
        <v>44</v>
      </c>
      <c r="H224" s="167"/>
      <c r="I224" s="202">
        <v>30000</v>
      </c>
      <c r="J224" s="202">
        <v>30000</v>
      </c>
      <c r="K224" s="202">
        <v>30000</v>
      </c>
      <c r="L224" s="202">
        <v>30000</v>
      </c>
      <c r="M224" s="202">
        <v>30000</v>
      </c>
      <c r="N224" s="202">
        <v>30000</v>
      </c>
      <c r="O224" s="202">
        <v>30000</v>
      </c>
      <c r="P224" s="181"/>
      <c r="Q224" s="181"/>
      <c r="R224" s="181"/>
      <c r="S224" s="181"/>
      <c r="T224" s="181"/>
      <c r="U224" s="182">
        <f t="shared" si="3"/>
        <v>210000</v>
      </c>
    </row>
    <row r="225" spans="1:21" x14ac:dyDescent="0.35">
      <c r="A225" s="166">
        <v>223</v>
      </c>
      <c r="B225" s="167" t="s">
        <v>191</v>
      </c>
      <c r="C225" s="34">
        <v>2</v>
      </c>
      <c r="D225" s="179">
        <v>12</v>
      </c>
      <c r="E225" s="167" t="s">
        <v>137</v>
      </c>
      <c r="F225" s="166" t="s">
        <v>109</v>
      </c>
      <c r="G225" s="180">
        <v>34</v>
      </c>
      <c r="H225" s="167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2">
        <f t="shared" si="3"/>
        <v>0</v>
      </c>
    </row>
    <row r="226" spans="1:21" x14ac:dyDescent="0.35">
      <c r="A226" s="166">
        <v>224</v>
      </c>
      <c r="B226" s="167" t="s">
        <v>183</v>
      </c>
      <c r="C226" s="34">
        <v>2</v>
      </c>
      <c r="D226" s="179">
        <v>12</v>
      </c>
      <c r="E226" s="167" t="s">
        <v>137</v>
      </c>
      <c r="F226" s="166" t="s">
        <v>19</v>
      </c>
      <c r="G226" s="180">
        <v>14</v>
      </c>
      <c r="H226" s="167"/>
      <c r="I226" s="202">
        <v>50000</v>
      </c>
      <c r="J226" s="202"/>
      <c r="K226" s="202"/>
      <c r="L226" s="202"/>
      <c r="M226" s="202"/>
      <c r="N226" s="202">
        <v>50000</v>
      </c>
      <c r="O226" s="202"/>
      <c r="P226" s="202"/>
      <c r="Q226" s="202"/>
      <c r="R226" s="202"/>
      <c r="S226" s="181"/>
      <c r="T226" s="181"/>
      <c r="U226" s="182">
        <f t="shared" si="3"/>
        <v>100000</v>
      </c>
    </row>
    <row r="227" spans="1:21" x14ac:dyDescent="0.35">
      <c r="A227" s="166">
        <v>225</v>
      </c>
      <c r="B227" s="167" t="s">
        <v>187</v>
      </c>
      <c r="C227" s="34">
        <v>1</v>
      </c>
      <c r="D227" s="179">
        <v>12</v>
      </c>
      <c r="E227" s="167" t="s">
        <v>137</v>
      </c>
      <c r="F227" s="166" t="s">
        <v>130</v>
      </c>
      <c r="G227" s="180">
        <v>36</v>
      </c>
      <c r="H227" s="167"/>
      <c r="I227" s="202">
        <v>50000</v>
      </c>
      <c r="J227" s="202">
        <v>100000</v>
      </c>
      <c r="K227" s="202"/>
      <c r="L227" s="202">
        <v>100000</v>
      </c>
      <c r="M227" s="202"/>
      <c r="N227" s="202">
        <v>50000</v>
      </c>
      <c r="O227" s="202">
        <v>300000</v>
      </c>
      <c r="P227" s="202"/>
      <c r="Q227" s="202"/>
      <c r="R227" s="202"/>
      <c r="S227" s="202"/>
      <c r="T227" s="202"/>
      <c r="U227" s="182">
        <f t="shared" si="3"/>
        <v>600000</v>
      </c>
    </row>
    <row r="228" spans="1:21" x14ac:dyDescent="0.35">
      <c r="A228" s="166">
        <v>226</v>
      </c>
      <c r="B228" s="167" t="s">
        <v>417</v>
      </c>
      <c r="C228" s="194">
        <v>2</v>
      </c>
      <c r="D228" s="179">
        <v>12</v>
      </c>
      <c r="E228" s="167" t="s">
        <v>137</v>
      </c>
      <c r="F228" s="166" t="s">
        <v>130</v>
      </c>
      <c r="G228" s="180">
        <v>19</v>
      </c>
      <c r="H228" s="167"/>
      <c r="I228" s="202">
        <v>240000</v>
      </c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182">
        <f t="shared" si="3"/>
        <v>240000</v>
      </c>
    </row>
    <row r="229" spans="1:21" x14ac:dyDescent="0.35">
      <c r="A229" s="166">
        <v>227</v>
      </c>
      <c r="B229" s="167" t="s">
        <v>192</v>
      </c>
      <c r="C229" s="34">
        <v>2</v>
      </c>
      <c r="D229" s="179">
        <v>12</v>
      </c>
      <c r="E229" s="167" t="s">
        <v>137</v>
      </c>
      <c r="F229" s="166" t="s">
        <v>109</v>
      </c>
      <c r="G229" s="180">
        <v>8</v>
      </c>
      <c r="H229" s="167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2">
        <f t="shared" si="3"/>
        <v>0</v>
      </c>
    </row>
    <row r="230" spans="1:21" x14ac:dyDescent="0.35">
      <c r="A230" s="166">
        <v>228</v>
      </c>
      <c r="B230" s="167" t="s">
        <v>481</v>
      </c>
      <c r="C230" s="34">
        <v>1</v>
      </c>
      <c r="D230" s="179">
        <v>12</v>
      </c>
      <c r="E230" s="167" t="s">
        <v>137</v>
      </c>
      <c r="F230" s="166" t="s">
        <v>19</v>
      </c>
      <c r="G230" s="180">
        <v>20</v>
      </c>
      <c r="H230" s="167"/>
      <c r="I230" s="202">
        <v>30000</v>
      </c>
      <c r="J230" s="202"/>
      <c r="K230" s="202"/>
      <c r="L230" s="202">
        <v>30000</v>
      </c>
      <c r="M230" s="202"/>
      <c r="N230" s="202">
        <v>30000</v>
      </c>
      <c r="O230" s="202"/>
      <c r="P230" s="202"/>
      <c r="Q230" s="202"/>
      <c r="R230" s="181"/>
      <c r="S230" s="181"/>
      <c r="T230" s="181"/>
      <c r="U230" s="182">
        <f t="shared" si="3"/>
        <v>90000</v>
      </c>
    </row>
    <row r="231" spans="1:21" x14ac:dyDescent="0.35">
      <c r="A231" s="166">
        <v>229</v>
      </c>
      <c r="B231" s="183" t="s">
        <v>569</v>
      </c>
      <c r="C231" s="167"/>
      <c r="D231" s="179">
        <v>12</v>
      </c>
      <c r="E231" s="167"/>
      <c r="F231" s="166"/>
      <c r="G231" s="180"/>
      <c r="H231" s="167"/>
      <c r="I231" s="202">
        <v>60000</v>
      </c>
      <c r="J231" s="202">
        <v>60000</v>
      </c>
      <c r="K231" s="202">
        <v>60000</v>
      </c>
      <c r="L231" s="202">
        <v>60000</v>
      </c>
      <c r="M231" s="202">
        <v>60000</v>
      </c>
      <c r="N231" s="202">
        <v>60000</v>
      </c>
      <c r="O231" s="202">
        <v>60000</v>
      </c>
      <c r="P231" s="181"/>
      <c r="Q231" s="181"/>
      <c r="R231" s="181"/>
      <c r="S231" s="181"/>
      <c r="T231" s="181"/>
      <c r="U231" s="182">
        <f t="shared" si="3"/>
        <v>420000</v>
      </c>
    </row>
    <row r="232" spans="1:21" x14ac:dyDescent="0.35">
      <c r="A232" s="166">
        <v>230</v>
      </c>
      <c r="B232" s="183" t="s">
        <v>140</v>
      </c>
      <c r="C232" s="167"/>
      <c r="D232" s="179">
        <v>12</v>
      </c>
      <c r="E232" s="167"/>
      <c r="F232" s="166"/>
      <c r="G232" s="180"/>
      <c r="H232" s="167"/>
      <c r="I232" s="202"/>
      <c r="J232" s="202"/>
      <c r="K232" s="202"/>
      <c r="L232" s="202"/>
      <c r="M232" s="202"/>
      <c r="N232" s="202">
        <v>180000</v>
      </c>
      <c r="O232" s="202"/>
      <c r="P232" s="202"/>
      <c r="Q232" s="202"/>
      <c r="R232" s="202"/>
      <c r="S232" s="202"/>
      <c r="T232" s="202"/>
      <c r="U232" s="182"/>
    </row>
    <row r="233" spans="1:21" x14ac:dyDescent="0.35">
      <c r="A233" s="166">
        <v>231</v>
      </c>
      <c r="B233" s="183" t="s">
        <v>570</v>
      </c>
      <c r="C233" s="167"/>
      <c r="D233" s="179">
        <v>12</v>
      </c>
      <c r="E233" s="167"/>
      <c r="F233" s="166"/>
      <c r="G233" s="180"/>
      <c r="H233" s="167"/>
      <c r="I233" s="202">
        <v>240000</v>
      </c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182">
        <f t="shared" si="3"/>
        <v>240000</v>
      </c>
    </row>
    <row r="234" spans="1:21" x14ac:dyDescent="0.35">
      <c r="A234" s="166">
        <v>232</v>
      </c>
      <c r="B234" s="183" t="s">
        <v>607</v>
      </c>
      <c r="C234" s="167"/>
      <c r="D234" s="179">
        <v>12</v>
      </c>
      <c r="E234" s="167"/>
      <c r="F234" s="166"/>
      <c r="G234" s="180"/>
      <c r="H234" s="167"/>
      <c r="I234" s="202">
        <v>105000</v>
      </c>
      <c r="J234" s="202"/>
      <c r="K234" s="202"/>
      <c r="L234" s="202"/>
      <c r="M234" s="202"/>
      <c r="N234" s="202"/>
      <c r="O234" s="202"/>
      <c r="P234" s="181"/>
      <c r="Q234" s="181"/>
      <c r="R234" s="181"/>
      <c r="S234" s="181"/>
      <c r="T234" s="181"/>
      <c r="U234" s="182"/>
    </row>
    <row r="235" spans="1:21" x14ac:dyDescent="0.35">
      <c r="A235" s="166">
        <v>233</v>
      </c>
      <c r="B235" s="167" t="s">
        <v>480</v>
      </c>
      <c r="C235" s="34">
        <v>1</v>
      </c>
      <c r="D235" s="179">
        <v>12</v>
      </c>
      <c r="E235" s="167" t="s">
        <v>137</v>
      </c>
      <c r="F235" s="166" t="s">
        <v>19</v>
      </c>
      <c r="G235" s="180">
        <v>38</v>
      </c>
      <c r="H235" s="167"/>
      <c r="I235" s="202">
        <v>120000</v>
      </c>
      <c r="J235" s="202"/>
      <c r="K235" s="202"/>
      <c r="L235" s="202"/>
      <c r="M235" s="202"/>
      <c r="N235" s="202"/>
      <c r="O235" s="202"/>
      <c r="P235" s="202"/>
      <c r="Q235" s="202"/>
      <c r="R235" s="202"/>
      <c r="S235" s="202"/>
      <c r="T235" s="202"/>
      <c r="U235" s="182">
        <f t="shared" si="3"/>
        <v>120000</v>
      </c>
    </row>
    <row r="236" spans="1:21" x14ac:dyDescent="0.35">
      <c r="A236" s="166">
        <v>234</v>
      </c>
      <c r="B236" s="167" t="s">
        <v>190</v>
      </c>
      <c r="C236" s="34">
        <v>2</v>
      </c>
      <c r="D236" s="179">
        <v>12</v>
      </c>
      <c r="E236" s="167" t="s">
        <v>137</v>
      </c>
      <c r="F236" s="166" t="s">
        <v>109</v>
      </c>
      <c r="G236" s="180">
        <v>8</v>
      </c>
      <c r="H236" s="167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2">
        <f t="shared" si="3"/>
        <v>0</v>
      </c>
    </row>
    <row r="237" spans="1:21" x14ac:dyDescent="0.35">
      <c r="A237" s="166">
        <v>235</v>
      </c>
      <c r="B237" s="167" t="s">
        <v>185</v>
      </c>
      <c r="C237" s="34">
        <v>2</v>
      </c>
      <c r="D237" s="179">
        <v>12</v>
      </c>
      <c r="E237" s="167" t="s">
        <v>137</v>
      </c>
      <c r="F237" s="166" t="s">
        <v>21</v>
      </c>
      <c r="G237" s="180">
        <v>15</v>
      </c>
      <c r="H237" s="167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2">
        <f t="shared" si="3"/>
        <v>0</v>
      </c>
    </row>
    <row r="238" spans="1:21" x14ac:dyDescent="0.35">
      <c r="A238" s="166">
        <v>236</v>
      </c>
      <c r="B238" s="167" t="s">
        <v>184</v>
      </c>
      <c r="C238" s="34">
        <v>1</v>
      </c>
      <c r="D238" s="179">
        <v>12</v>
      </c>
      <c r="E238" s="167" t="s">
        <v>137</v>
      </c>
      <c r="F238" s="166" t="s">
        <v>21</v>
      </c>
      <c r="G238" s="180">
        <v>15</v>
      </c>
      <c r="H238" s="167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2">
        <f t="shared" si="3"/>
        <v>0</v>
      </c>
    </row>
    <row r="239" spans="1:21" x14ac:dyDescent="0.35">
      <c r="A239" s="166">
        <v>237</v>
      </c>
      <c r="B239" s="167" t="s">
        <v>180</v>
      </c>
      <c r="C239" s="34">
        <v>2</v>
      </c>
      <c r="D239" s="179">
        <v>12</v>
      </c>
      <c r="E239" s="167" t="s">
        <v>137</v>
      </c>
      <c r="F239" s="166" t="s">
        <v>130</v>
      </c>
      <c r="G239" s="180">
        <v>20</v>
      </c>
      <c r="H239" s="167"/>
      <c r="I239" s="202">
        <v>100000</v>
      </c>
      <c r="J239" s="202"/>
      <c r="K239" s="202"/>
      <c r="L239" s="202"/>
      <c r="M239" s="181"/>
      <c r="N239" s="202">
        <v>100000</v>
      </c>
      <c r="O239" s="202"/>
      <c r="P239" s="202"/>
      <c r="Q239" s="181"/>
      <c r="R239" s="181"/>
      <c r="S239" s="181"/>
      <c r="T239" s="181"/>
      <c r="U239" s="182">
        <f t="shared" si="3"/>
        <v>200000</v>
      </c>
    </row>
    <row r="240" spans="1:21" x14ac:dyDescent="0.35">
      <c r="A240" s="166">
        <v>238</v>
      </c>
      <c r="B240" s="183" t="s">
        <v>571</v>
      </c>
      <c r="C240" s="183"/>
      <c r="D240" s="179">
        <v>12</v>
      </c>
      <c r="E240" s="167"/>
      <c r="F240" s="166"/>
      <c r="G240" s="180"/>
      <c r="H240" s="167"/>
      <c r="I240" s="202">
        <v>15000</v>
      </c>
      <c r="J240" s="202">
        <v>15000</v>
      </c>
      <c r="K240" s="202">
        <v>15000</v>
      </c>
      <c r="L240" s="202">
        <v>15000</v>
      </c>
      <c r="M240" s="202">
        <v>15000</v>
      </c>
      <c r="N240" s="202">
        <v>15000</v>
      </c>
      <c r="O240" s="202">
        <v>15000</v>
      </c>
      <c r="P240" s="181"/>
      <c r="Q240" s="181"/>
      <c r="R240" s="181"/>
      <c r="S240" s="181"/>
      <c r="T240" s="181"/>
      <c r="U240" s="182">
        <f t="shared" si="3"/>
        <v>105000</v>
      </c>
    </row>
    <row r="241" spans="1:21" x14ac:dyDescent="0.35">
      <c r="A241" s="166">
        <v>239</v>
      </c>
      <c r="B241" s="167" t="s">
        <v>484</v>
      </c>
      <c r="C241" s="167"/>
      <c r="D241" s="179">
        <v>13</v>
      </c>
      <c r="E241" s="167" t="s">
        <v>70</v>
      </c>
      <c r="F241" s="166" t="s">
        <v>130</v>
      </c>
      <c r="G241" s="180">
        <v>8</v>
      </c>
      <c r="H241" s="167"/>
      <c r="I241" s="202">
        <v>120000</v>
      </c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182">
        <f t="shared" si="3"/>
        <v>120000</v>
      </c>
    </row>
    <row r="242" spans="1:21" x14ac:dyDescent="0.35">
      <c r="A242" s="166">
        <v>240</v>
      </c>
      <c r="B242" s="167" t="s">
        <v>410</v>
      </c>
      <c r="C242" s="167"/>
      <c r="D242" s="179">
        <v>13</v>
      </c>
      <c r="E242" s="167" t="s">
        <v>70</v>
      </c>
      <c r="F242" s="166" t="s">
        <v>121</v>
      </c>
      <c r="G242" s="180">
        <v>24</v>
      </c>
      <c r="H242" s="166" t="s">
        <v>283</v>
      </c>
      <c r="I242" s="202">
        <v>120000</v>
      </c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182">
        <f t="shared" si="3"/>
        <v>120000</v>
      </c>
    </row>
    <row r="243" spans="1:21" x14ac:dyDescent="0.35">
      <c r="A243" s="166">
        <v>241</v>
      </c>
      <c r="B243" s="167" t="s">
        <v>131</v>
      </c>
      <c r="C243" s="167"/>
      <c r="D243" s="179">
        <v>13</v>
      </c>
      <c r="E243" s="167" t="s">
        <v>70</v>
      </c>
      <c r="F243" s="166" t="s">
        <v>109</v>
      </c>
      <c r="G243" s="180">
        <v>6</v>
      </c>
      <c r="H243" s="167"/>
      <c r="I243" s="202">
        <v>180000</v>
      </c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182">
        <f t="shared" si="3"/>
        <v>180000</v>
      </c>
    </row>
    <row r="244" spans="1:21" x14ac:dyDescent="0.35">
      <c r="A244" s="166">
        <v>242</v>
      </c>
      <c r="B244" s="167" t="s">
        <v>485</v>
      </c>
      <c r="C244" s="167"/>
      <c r="D244" s="179">
        <v>13</v>
      </c>
      <c r="E244" s="167" t="s">
        <v>392</v>
      </c>
      <c r="F244" s="166"/>
      <c r="G244" s="180"/>
      <c r="H244" s="167"/>
      <c r="I244" s="181"/>
      <c r="J244" s="202">
        <v>45000</v>
      </c>
      <c r="K244" s="202"/>
      <c r="L244" s="202"/>
      <c r="M244" s="202"/>
      <c r="N244" s="202"/>
      <c r="O244" s="202">
        <v>45000</v>
      </c>
      <c r="P244" s="181"/>
      <c r="Q244" s="181"/>
      <c r="R244" s="181"/>
      <c r="S244" s="181"/>
      <c r="T244" s="181"/>
      <c r="U244" s="182">
        <f t="shared" si="3"/>
        <v>90000</v>
      </c>
    </row>
    <row r="245" spans="1:21" x14ac:dyDescent="0.35">
      <c r="A245" s="166">
        <v>243</v>
      </c>
      <c r="B245" s="167" t="s">
        <v>124</v>
      </c>
      <c r="C245" s="167"/>
      <c r="D245" s="179">
        <v>13</v>
      </c>
      <c r="E245" s="167" t="s">
        <v>70</v>
      </c>
      <c r="F245" s="166" t="s">
        <v>109</v>
      </c>
      <c r="G245" s="180">
        <v>11</v>
      </c>
      <c r="H245" s="167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2">
        <f t="shared" si="3"/>
        <v>0</v>
      </c>
    </row>
    <row r="246" spans="1:21" x14ac:dyDescent="0.35">
      <c r="A246" s="166">
        <v>244</v>
      </c>
      <c r="B246" s="167" t="s">
        <v>372</v>
      </c>
      <c r="C246" s="167"/>
      <c r="D246" s="179">
        <v>13</v>
      </c>
      <c r="E246" s="167" t="s">
        <v>70</v>
      </c>
      <c r="F246" s="166" t="s">
        <v>109</v>
      </c>
      <c r="G246" s="180">
        <v>20</v>
      </c>
      <c r="H246" s="167"/>
      <c r="I246" s="202">
        <v>50000</v>
      </c>
      <c r="J246" s="202">
        <v>50000</v>
      </c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2">
        <f t="shared" si="3"/>
        <v>100000</v>
      </c>
    </row>
    <row r="247" spans="1:21" x14ac:dyDescent="0.35">
      <c r="A247" s="166">
        <v>245</v>
      </c>
      <c r="B247" s="183" t="s">
        <v>610</v>
      </c>
      <c r="C247" s="167"/>
      <c r="D247" s="179" t="s">
        <v>279</v>
      </c>
      <c r="E247" s="167"/>
      <c r="F247" s="166"/>
      <c r="G247" s="180"/>
      <c r="H247" s="167"/>
      <c r="I247" s="202">
        <v>1000000</v>
      </c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182"/>
    </row>
    <row r="248" spans="1:21" x14ac:dyDescent="0.35">
      <c r="A248" s="166">
        <v>246</v>
      </c>
      <c r="B248" s="167" t="s">
        <v>395</v>
      </c>
      <c r="C248" s="167">
        <v>2</v>
      </c>
      <c r="D248" s="179" t="s">
        <v>279</v>
      </c>
      <c r="E248" s="167" t="s">
        <v>137</v>
      </c>
      <c r="F248" s="166" t="s">
        <v>138</v>
      </c>
      <c r="G248" s="180">
        <v>5</v>
      </c>
      <c r="H248" s="167"/>
      <c r="I248" s="202">
        <v>60000</v>
      </c>
      <c r="J248" s="202"/>
      <c r="K248" s="202"/>
      <c r="L248" s="181"/>
      <c r="M248" s="181"/>
      <c r="N248" s="181"/>
      <c r="O248" s="181"/>
      <c r="P248" s="181"/>
      <c r="Q248" s="181"/>
      <c r="R248" s="181"/>
      <c r="S248" s="181"/>
      <c r="T248" s="181"/>
      <c r="U248" s="182">
        <f t="shared" si="3"/>
        <v>60000</v>
      </c>
    </row>
    <row r="249" spans="1:21" x14ac:dyDescent="0.35">
      <c r="A249" s="166">
        <v>247</v>
      </c>
      <c r="B249" s="167" t="s">
        <v>488</v>
      </c>
      <c r="C249" s="167">
        <v>1</v>
      </c>
      <c r="D249" s="179" t="s">
        <v>279</v>
      </c>
      <c r="E249" s="167" t="s">
        <v>137</v>
      </c>
      <c r="F249" s="166" t="s">
        <v>138</v>
      </c>
      <c r="G249" s="180">
        <v>23</v>
      </c>
      <c r="H249" s="167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2">
        <f t="shared" si="3"/>
        <v>0</v>
      </c>
    </row>
    <row r="250" spans="1:21" x14ac:dyDescent="0.35">
      <c r="A250" s="166">
        <v>248</v>
      </c>
      <c r="B250" s="167" t="s">
        <v>420</v>
      </c>
      <c r="C250" s="167">
        <v>2</v>
      </c>
      <c r="D250" s="179" t="s">
        <v>279</v>
      </c>
      <c r="E250" s="167" t="s">
        <v>137</v>
      </c>
      <c r="F250" s="166" t="s">
        <v>138</v>
      </c>
      <c r="G250" s="180">
        <v>29</v>
      </c>
      <c r="H250" s="166" t="s">
        <v>281</v>
      </c>
      <c r="I250" s="202">
        <v>120000</v>
      </c>
      <c r="J250" s="202"/>
      <c r="K250" s="202"/>
      <c r="L250" s="202"/>
      <c r="M250" s="202"/>
      <c r="N250" s="202"/>
      <c r="O250" s="202">
        <v>120000</v>
      </c>
      <c r="P250" s="202"/>
      <c r="Q250" s="202"/>
      <c r="R250" s="202"/>
      <c r="S250" s="202"/>
      <c r="T250" s="202"/>
      <c r="U250" s="182">
        <f t="shared" si="3"/>
        <v>240000</v>
      </c>
    </row>
    <row r="251" spans="1:21" x14ac:dyDescent="0.35">
      <c r="A251" s="166">
        <v>249</v>
      </c>
      <c r="B251" s="167" t="s">
        <v>415</v>
      </c>
      <c r="C251" s="167">
        <v>2</v>
      </c>
      <c r="D251" s="179" t="s">
        <v>279</v>
      </c>
      <c r="E251" s="167" t="s">
        <v>137</v>
      </c>
      <c r="F251" s="166" t="s">
        <v>138</v>
      </c>
      <c r="G251" s="180">
        <v>35</v>
      </c>
      <c r="H251" s="167"/>
      <c r="I251" s="202">
        <v>60000</v>
      </c>
      <c r="J251" s="202"/>
      <c r="K251" s="202"/>
      <c r="L251" s="202"/>
      <c r="M251" s="202"/>
      <c r="N251" s="202"/>
      <c r="O251" s="202">
        <v>60000</v>
      </c>
      <c r="P251" s="202"/>
      <c r="Q251" s="202"/>
      <c r="R251" s="202"/>
      <c r="S251" s="202"/>
      <c r="T251" s="202"/>
      <c r="U251" s="182">
        <f t="shared" si="3"/>
        <v>120000</v>
      </c>
    </row>
    <row r="252" spans="1:21" x14ac:dyDescent="0.35">
      <c r="A252" s="166">
        <v>250</v>
      </c>
      <c r="B252" s="167" t="s">
        <v>489</v>
      </c>
      <c r="C252" s="167">
        <v>1</v>
      </c>
      <c r="D252" s="179" t="s">
        <v>279</v>
      </c>
      <c r="E252" s="167" t="s">
        <v>137</v>
      </c>
      <c r="F252" s="166" t="s">
        <v>138</v>
      </c>
      <c r="G252" s="180">
        <v>37</v>
      </c>
      <c r="H252" s="167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2">
        <f t="shared" si="3"/>
        <v>0</v>
      </c>
    </row>
    <row r="253" spans="1:21" x14ac:dyDescent="0.35">
      <c r="A253" s="166">
        <v>251</v>
      </c>
      <c r="B253" s="167" t="s">
        <v>136</v>
      </c>
      <c r="C253" s="167">
        <v>2</v>
      </c>
      <c r="D253" s="179" t="s">
        <v>279</v>
      </c>
      <c r="E253" s="167" t="s">
        <v>137</v>
      </c>
      <c r="F253" s="166" t="s">
        <v>138</v>
      </c>
      <c r="G253" s="180">
        <v>39</v>
      </c>
      <c r="H253" s="167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2">
        <f t="shared" si="3"/>
        <v>0</v>
      </c>
    </row>
    <row r="254" spans="1:21" x14ac:dyDescent="0.35">
      <c r="A254" s="166">
        <v>252</v>
      </c>
      <c r="B254" s="167" t="s">
        <v>490</v>
      </c>
      <c r="C254" s="167">
        <v>1</v>
      </c>
      <c r="D254" s="179" t="s">
        <v>279</v>
      </c>
      <c r="E254" s="167" t="s">
        <v>137</v>
      </c>
      <c r="F254" s="166" t="s">
        <v>138</v>
      </c>
      <c r="G254" s="180">
        <v>49</v>
      </c>
      <c r="H254" s="167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2">
        <f t="shared" si="3"/>
        <v>0</v>
      </c>
    </row>
    <row r="255" spans="1:21" x14ac:dyDescent="0.35">
      <c r="A255" s="166">
        <v>253</v>
      </c>
      <c r="B255" s="167" t="s">
        <v>140</v>
      </c>
      <c r="C255" s="167">
        <v>2</v>
      </c>
      <c r="D255" s="179" t="s">
        <v>279</v>
      </c>
      <c r="E255" s="167" t="s">
        <v>137</v>
      </c>
      <c r="F255" s="166" t="s">
        <v>139</v>
      </c>
      <c r="G255" s="180">
        <v>19</v>
      </c>
      <c r="H255" s="167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2">
        <f t="shared" si="3"/>
        <v>0</v>
      </c>
    </row>
    <row r="256" spans="1:21" x14ac:dyDescent="0.35">
      <c r="A256" s="166">
        <v>254</v>
      </c>
      <c r="B256" s="167" t="s">
        <v>486</v>
      </c>
      <c r="C256" s="167">
        <v>2</v>
      </c>
      <c r="D256" s="179" t="s">
        <v>279</v>
      </c>
      <c r="E256" s="167" t="s">
        <v>487</v>
      </c>
      <c r="F256" s="166"/>
      <c r="G256" s="180"/>
      <c r="H256" s="167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2">
        <f t="shared" si="3"/>
        <v>0</v>
      </c>
    </row>
    <row r="257" spans="1:21" x14ac:dyDescent="0.35">
      <c r="A257" s="166">
        <v>255</v>
      </c>
      <c r="B257" s="183" t="s">
        <v>572</v>
      </c>
      <c r="C257" s="183"/>
      <c r="D257" s="179" t="s">
        <v>279</v>
      </c>
      <c r="E257" s="167" t="s">
        <v>573</v>
      </c>
      <c r="F257" s="166" t="s">
        <v>138</v>
      </c>
      <c r="G257" s="180"/>
      <c r="H257" s="167"/>
      <c r="I257" s="202">
        <v>120000</v>
      </c>
      <c r="J257" s="202"/>
      <c r="K257" s="202"/>
      <c r="L257" s="202"/>
      <c r="M257" s="202"/>
      <c r="N257" s="202"/>
      <c r="O257" s="202">
        <v>120000</v>
      </c>
      <c r="P257" s="202"/>
      <c r="Q257" s="202"/>
      <c r="R257" s="202"/>
      <c r="S257" s="202"/>
      <c r="T257" s="202"/>
      <c r="U257" s="182">
        <f t="shared" si="3"/>
        <v>240000</v>
      </c>
    </row>
    <row r="258" spans="1:21" s="208" customFormat="1" x14ac:dyDescent="0.35">
      <c r="A258" s="205"/>
      <c r="B258" s="206"/>
      <c r="C258" s="206"/>
      <c r="D258" s="207"/>
      <c r="F258" s="205"/>
      <c r="G258" s="209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1"/>
    </row>
    <row r="259" spans="1:21" s="208" customFormat="1" x14ac:dyDescent="0.35">
      <c r="A259" s="205"/>
      <c r="B259" s="206"/>
      <c r="C259" s="206"/>
      <c r="D259" s="207"/>
      <c r="F259" s="205"/>
      <c r="G259" s="209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1"/>
    </row>
    <row r="260" spans="1:21" s="208" customFormat="1" x14ac:dyDescent="0.35">
      <c r="A260" s="205"/>
      <c r="B260" s="206"/>
      <c r="C260" s="206"/>
      <c r="D260" s="207"/>
      <c r="F260" s="205"/>
      <c r="G260" s="209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1"/>
    </row>
    <row r="261" spans="1:21" s="208" customFormat="1" x14ac:dyDescent="0.35">
      <c r="A261" s="205"/>
      <c r="B261" s="206"/>
      <c r="C261" s="206"/>
      <c r="D261" s="207"/>
      <c r="F261" s="205"/>
      <c r="G261" s="209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1"/>
    </row>
    <row r="262" spans="1:21" s="208" customFormat="1" x14ac:dyDescent="0.35">
      <c r="A262" s="205"/>
      <c r="B262" s="206"/>
      <c r="C262" s="206"/>
      <c r="D262" s="207"/>
      <c r="F262" s="205"/>
      <c r="G262" s="209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1"/>
    </row>
    <row r="263" spans="1:21" s="208" customFormat="1" x14ac:dyDescent="0.35">
      <c r="A263" s="205"/>
      <c r="B263" s="206"/>
      <c r="C263" s="206"/>
      <c r="D263" s="207"/>
      <c r="F263" s="205"/>
      <c r="G263" s="209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1"/>
    </row>
    <row r="264" spans="1:21" s="167" customFormat="1" x14ac:dyDescent="0.35">
      <c r="D264" s="179"/>
      <c r="I264" s="181">
        <f t="shared" ref="I264:U264" si="4">SUM(I3:I257)</f>
        <v>12310000</v>
      </c>
      <c r="J264" s="181">
        <f t="shared" si="4"/>
        <v>2990000</v>
      </c>
      <c r="K264" s="181">
        <f t="shared" si="4"/>
        <v>5255000</v>
      </c>
      <c r="L264" s="181">
        <f t="shared" si="4"/>
        <v>3240000</v>
      </c>
      <c r="M264" s="181">
        <f t="shared" si="4"/>
        <v>4685000</v>
      </c>
      <c r="N264" s="181">
        <f t="shared" si="4"/>
        <v>4465000</v>
      </c>
      <c r="O264" s="181">
        <f t="shared" si="4"/>
        <v>5250000</v>
      </c>
      <c r="P264" s="181">
        <f t="shared" si="4"/>
        <v>0</v>
      </c>
      <c r="Q264" s="181">
        <f t="shared" si="4"/>
        <v>0</v>
      </c>
      <c r="R264" s="181">
        <f t="shared" si="4"/>
        <v>0</v>
      </c>
      <c r="S264" s="181">
        <f t="shared" si="4"/>
        <v>0</v>
      </c>
      <c r="T264" s="181">
        <f t="shared" si="4"/>
        <v>0</v>
      </c>
      <c r="U264" s="182">
        <f t="shared" si="4"/>
        <v>36410000</v>
      </c>
    </row>
    <row r="265" spans="1:21" x14ac:dyDescent="0.35">
      <c r="H265" s="178">
        <v>2024</v>
      </c>
    </row>
    <row r="267" spans="1:21" x14ac:dyDescent="0.35">
      <c r="B267" s="258" t="s">
        <v>653</v>
      </c>
      <c r="C267" s="259"/>
      <c r="D267" s="262">
        <v>200</v>
      </c>
    </row>
    <row r="268" spans="1:21" x14ac:dyDescent="0.35">
      <c r="B268" s="260" t="s">
        <v>652</v>
      </c>
      <c r="C268" s="256"/>
      <c r="D268" s="263">
        <v>325</v>
      </c>
    </row>
    <row r="269" spans="1:21" x14ac:dyDescent="0.35">
      <c r="B269" s="260" t="s">
        <v>651</v>
      </c>
      <c r="C269" s="256"/>
      <c r="D269" s="263">
        <v>55</v>
      </c>
    </row>
    <row r="270" spans="1:21" x14ac:dyDescent="0.35">
      <c r="B270" s="261" t="s">
        <v>654</v>
      </c>
      <c r="C270" s="257"/>
      <c r="D270" s="264">
        <v>255</v>
      </c>
    </row>
  </sheetData>
  <autoFilter ref="A2:U265" xr:uid="{C87FB1D2-80AE-4239-89CF-6EFEF6641753}"/>
  <sortState xmlns:xlrd2="http://schemas.microsoft.com/office/spreadsheetml/2017/richdata2" ref="A3:V14">
    <sortCondition ref="B3:B14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47CF-C203-41B1-B888-5A9551326392}">
  <dimension ref="A1:Q21"/>
  <sheetViews>
    <sheetView topLeftCell="E1" workbookViewId="0">
      <selection activeCell="J15" sqref="J15"/>
    </sheetView>
  </sheetViews>
  <sheetFormatPr defaultRowHeight="14.5" x14ac:dyDescent="0.35"/>
  <cols>
    <col min="1" max="1" width="4" customWidth="1"/>
    <col min="3" max="3" width="16.08984375" style="200" bestFit="1" customWidth="1"/>
    <col min="4" max="4" width="17.08984375" bestFit="1" customWidth="1"/>
    <col min="6" max="6" width="10.1796875" bestFit="1" customWidth="1"/>
    <col min="7" max="7" width="11.1796875" bestFit="1" customWidth="1"/>
    <col min="8" max="8" width="12" customWidth="1"/>
    <col min="9" max="9" width="4.08984375" customWidth="1"/>
    <col min="10" max="10" width="4.1796875" customWidth="1"/>
    <col min="12" max="12" width="16.08984375" bestFit="1" customWidth="1"/>
    <col min="13" max="13" width="11.1796875" bestFit="1" customWidth="1"/>
    <col min="15" max="15" width="10.1796875" bestFit="1" customWidth="1"/>
    <col min="16" max="16" width="11.1796875" bestFit="1" customWidth="1"/>
  </cols>
  <sheetData>
    <row r="1" spans="1:17" s="169" customFormat="1" x14ac:dyDescent="0.35">
      <c r="A1" s="169" t="s">
        <v>658</v>
      </c>
      <c r="C1" s="170"/>
      <c r="J1" s="169" t="s">
        <v>657</v>
      </c>
      <c r="L1" s="170"/>
    </row>
    <row r="2" spans="1:17" x14ac:dyDescent="0.35">
      <c r="A2" s="229" t="s">
        <v>517</v>
      </c>
      <c r="B2" s="229" t="s">
        <v>629</v>
      </c>
      <c r="C2" s="230" t="s">
        <v>630</v>
      </c>
      <c r="D2" s="229" t="s">
        <v>636</v>
      </c>
      <c r="E2" s="231" t="s">
        <v>631</v>
      </c>
      <c r="F2" s="231" t="s">
        <v>632</v>
      </c>
      <c r="G2" s="231" t="s">
        <v>633</v>
      </c>
      <c r="H2" s="231" t="s">
        <v>634</v>
      </c>
      <c r="J2" s="229" t="s">
        <v>517</v>
      </c>
      <c r="K2" s="229" t="s">
        <v>629</v>
      </c>
      <c r="L2" s="230" t="s">
        <v>630</v>
      </c>
      <c r="M2" s="229" t="s">
        <v>636</v>
      </c>
      <c r="N2" s="231" t="s">
        <v>631</v>
      </c>
      <c r="O2" s="231" t="s">
        <v>632</v>
      </c>
      <c r="P2" s="231" t="s">
        <v>633</v>
      </c>
      <c r="Q2" s="231" t="s">
        <v>634</v>
      </c>
    </row>
    <row r="3" spans="1:17" x14ac:dyDescent="0.35">
      <c r="A3" s="42">
        <v>1</v>
      </c>
      <c r="B3" s="42" t="s">
        <v>518</v>
      </c>
      <c r="C3" s="232">
        <f>SUM(GETPIVOTDATA("Sum of Pebruari",Sheet1!$A$3,"RT",))</f>
        <v>2990000</v>
      </c>
      <c r="D3" s="265">
        <f>G3</f>
        <v>2691000</v>
      </c>
      <c r="E3" s="233">
        <v>0.1</v>
      </c>
      <c r="F3" s="234">
        <f>SUM(E3*C3)</f>
        <v>299000</v>
      </c>
      <c r="G3" s="234">
        <f>SUM(C3-F3)</f>
        <v>2691000</v>
      </c>
      <c r="H3" s="235">
        <f>SUM(D3-G3)</f>
        <v>0</v>
      </c>
      <c r="J3" s="42">
        <v>1</v>
      </c>
      <c r="K3" s="42" t="s">
        <v>518</v>
      </c>
      <c r="L3" s="232">
        <f>SUM(GETPIVOTDATA("Sum of Januari",Sheet1!$A$3,"RT",))</f>
        <v>12310000</v>
      </c>
      <c r="M3" s="232">
        <f>P3</f>
        <v>11079000</v>
      </c>
      <c r="N3" s="233">
        <v>0.1</v>
      </c>
      <c r="O3" s="234">
        <f>SUM(N3*L3)</f>
        <v>1231000</v>
      </c>
      <c r="P3" s="234">
        <f>SUM(L3-O3)</f>
        <v>11079000</v>
      </c>
      <c r="Q3" s="235">
        <f>SUM(M3-P3)</f>
        <v>0</v>
      </c>
    </row>
    <row r="4" spans="1:17" x14ac:dyDescent="0.35">
      <c r="A4" s="42">
        <v>2</v>
      </c>
      <c r="B4" s="42" t="s">
        <v>519</v>
      </c>
      <c r="C4" s="232">
        <f>SUM(GETPIVOTDATA("Sum of Maret",Sheet1!$A$3,"RT",))</f>
        <v>5255000</v>
      </c>
      <c r="D4" s="265">
        <f t="shared" ref="D4:D8" si="0">G4</f>
        <v>4729500</v>
      </c>
      <c r="E4" s="233">
        <v>0.1</v>
      </c>
      <c r="F4" s="234">
        <f t="shared" ref="F4:F9" si="1">SUM(E4*C4)</f>
        <v>525500</v>
      </c>
      <c r="G4" s="234">
        <f t="shared" ref="G4:G8" si="2">SUM(C4-F4)</f>
        <v>4729500</v>
      </c>
      <c r="H4" s="235">
        <f t="shared" ref="H4:H8" si="3">SUM(D4-G4)</f>
        <v>0</v>
      </c>
      <c r="J4" s="42">
        <v>2</v>
      </c>
      <c r="K4" s="42" t="s">
        <v>519</v>
      </c>
      <c r="L4" s="232">
        <f>SUM(GETPIVOTDATA("Sum of Pebruari",Sheet1!$A$3,"RT",))</f>
        <v>2990000</v>
      </c>
      <c r="M4" s="232">
        <f t="shared" ref="M4:M9" si="4">P4</f>
        <v>2691000</v>
      </c>
      <c r="N4" s="233">
        <v>0.1</v>
      </c>
      <c r="O4" s="234">
        <f t="shared" ref="O4:O9" si="5">SUM(N4*L4)</f>
        <v>299000</v>
      </c>
      <c r="P4" s="234">
        <f t="shared" ref="P4:P10" si="6">SUM(L4-O4)</f>
        <v>2691000</v>
      </c>
      <c r="Q4" s="235">
        <f t="shared" ref="Q4:Q9" si="7">SUM(M4-P4)</f>
        <v>0</v>
      </c>
    </row>
    <row r="5" spans="1:17" x14ac:dyDescent="0.35">
      <c r="A5" s="42">
        <v>3</v>
      </c>
      <c r="B5" s="42" t="s">
        <v>520</v>
      </c>
      <c r="C5" s="232">
        <f>SUM(GETPIVOTDATA("Sum of April",Sheet1!$A$3,"RT",))</f>
        <v>3240000</v>
      </c>
      <c r="D5" s="265">
        <f t="shared" si="0"/>
        <v>2916000</v>
      </c>
      <c r="E5" s="233">
        <v>0.1</v>
      </c>
      <c r="F5" s="234">
        <f t="shared" si="1"/>
        <v>324000</v>
      </c>
      <c r="G5" s="234">
        <f t="shared" si="2"/>
        <v>2916000</v>
      </c>
      <c r="H5" s="235">
        <f t="shared" si="3"/>
        <v>0</v>
      </c>
      <c r="J5" s="42">
        <v>3</v>
      </c>
      <c r="K5" s="42" t="s">
        <v>520</v>
      </c>
      <c r="L5" s="232">
        <f>SUM(GETPIVOTDATA("Sum of Maret",Sheet1!$A$3,"RT",))</f>
        <v>5255000</v>
      </c>
      <c r="M5" s="232">
        <f t="shared" si="4"/>
        <v>4729500</v>
      </c>
      <c r="N5" s="233">
        <v>0.1</v>
      </c>
      <c r="O5" s="234">
        <f t="shared" si="5"/>
        <v>525500</v>
      </c>
      <c r="P5" s="234">
        <f t="shared" si="6"/>
        <v>4729500</v>
      </c>
      <c r="Q5" s="235">
        <f t="shared" si="7"/>
        <v>0</v>
      </c>
    </row>
    <row r="6" spans="1:17" x14ac:dyDescent="0.35">
      <c r="A6" s="42">
        <v>4</v>
      </c>
      <c r="B6" s="42" t="s">
        <v>521</v>
      </c>
      <c r="C6" s="232">
        <f>SUM(GETPIVOTDATA("Sum of Mei",Sheet1!$A$3,"RT",))</f>
        <v>4765000</v>
      </c>
      <c r="D6" s="265">
        <f t="shared" si="0"/>
        <v>4288500</v>
      </c>
      <c r="E6" s="233">
        <v>0.1</v>
      </c>
      <c r="F6" s="234">
        <f t="shared" si="1"/>
        <v>476500</v>
      </c>
      <c r="G6" s="234">
        <f t="shared" si="2"/>
        <v>4288500</v>
      </c>
      <c r="H6" s="235">
        <f t="shared" si="3"/>
        <v>0</v>
      </c>
      <c r="J6" s="42">
        <v>4</v>
      </c>
      <c r="K6" s="42" t="s">
        <v>521</v>
      </c>
      <c r="L6" s="232">
        <f>SUM(GETPIVOTDATA("Sum of April",Sheet1!$A$3,"RT",))</f>
        <v>3240000</v>
      </c>
      <c r="M6" s="232">
        <f t="shared" si="4"/>
        <v>2916000</v>
      </c>
      <c r="N6" s="233">
        <v>0.1</v>
      </c>
      <c r="O6" s="234">
        <f t="shared" si="5"/>
        <v>324000</v>
      </c>
      <c r="P6" s="234">
        <f t="shared" si="6"/>
        <v>2916000</v>
      </c>
      <c r="Q6" s="235">
        <f t="shared" si="7"/>
        <v>0</v>
      </c>
    </row>
    <row r="7" spans="1:17" x14ac:dyDescent="0.35">
      <c r="A7" s="42">
        <v>5</v>
      </c>
      <c r="B7" s="42" t="s">
        <v>522</v>
      </c>
      <c r="C7" s="232">
        <f>SUM(GETPIVOTDATA("Sum of juni",Sheet1!$A$3,"RT",))</f>
        <v>4465000</v>
      </c>
      <c r="D7" s="265">
        <f t="shared" si="0"/>
        <v>4018500</v>
      </c>
      <c r="E7" s="233">
        <v>0.1</v>
      </c>
      <c r="F7" s="234">
        <f t="shared" si="1"/>
        <v>446500</v>
      </c>
      <c r="G7" s="234">
        <f t="shared" si="2"/>
        <v>4018500</v>
      </c>
      <c r="H7" s="235">
        <f t="shared" si="3"/>
        <v>0</v>
      </c>
      <c r="J7" s="42">
        <v>5</v>
      </c>
      <c r="K7" s="42" t="s">
        <v>522</v>
      </c>
      <c r="L7" s="232">
        <f>SUM(GETPIVOTDATA("Sum of Mei",Sheet1!$A$3,"RT",))</f>
        <v>4765000</v>
      </c>
      <c r="M7" s="232">
        <f t="shared" si="4"/>
        <v>4288500</v>
      </c>
      <c r="N7" s="233">
        <v>0.1</v>
      </c>
      <c r="O7" s="234">
        <f t="shared" si="5"/>
        <v>476500</v>
      </c>
      <c r="P7" s="234">
        <f t="shared" si="6"/>
        <v>4288500</v>
      </c>
      <c r="Q7" s="235">
        <f t="shared" si="7"/>
        <v>0</v>
      </c>
    </row>
    <row r="8" spans="1:17" x14ac:dyDescent="0.35">
      <c r="A8" s="42">
        <v>6</v>
      </c>
      <c r="B8" s="42" t="s">
        <v>635</v>
      </c>
      <c r="C8" s="232">
        <f>SUM(GETPIVOTDATA("Sum of Juli",Sheet1!$A$3,"RT",))</f>
        <v>5250000</v>
      </c>
      <c r="D8" s="265">
        <f t="shared" si="0"/>
        <v>4725000</v>
      </c>
      <c r="E8" s="233">
        <v>0.1</v>
      </c>
      <c r="F8" s="234">
        <f t="shared" si="1"/>
        <v>525000</v>
      </c>
      <c r="G8" s="234">
        <f t="shared" si="2"/>
        <v>4725000</v>
      </c>
      <c r="H8" s="235">
        <f t="shared" si="3"/>
        <v>0</v>
      </c>
      <c r="J8" s="42">
        <v>6</v>
      </c>
      <c r="K8" s="42" t="s">
        <v>635</v>
      </c>
      <c r="L8" s="232">
        <f>SUM(GETPIVOTDATA("Sum of juni",Sheet1!$A$3,"RT",))</f>
        <v>4465000</v>
      </c>
      <c r="M8" s="232">
        <f t="shared" si="4"/>
        <v>4018500</v>
      </c>
      <c r="N8" s="233">
        <v>0.1</v>
      </c>
      <c r="O8" s="234">
        <f t="shared" si="5"/>
        <v>446500</v>
      </c>
      <c r="P8" s="234">
        <f t="shared" si="6"/>
        <v>4018500</v>
      </c>
      <c r="Q8" s="235">
        <f t="shared" si="7"/>
        <v>0</v>
      </c>
    </row>
    <row r="9" spans="1:17" x14ac:dyDescent="0.35">
      <c r="A9" s="42">
        <v>7</v>
      </c>
      <c r="B9" s="42" t="s">
        <v>524</v>
      </c>
      <c r="C9" s="265"/>
      <c r="D9" s="265"/>
      <c r="E9" s="233">
        <v>0.1</v>
      </c>
      <c r="F9" s="234">
        <f t="shared" si="1"/>
        <v>0</v>
      </c>
      <c r="G9" s="42"/>
      <c r="H9" s="235"/>
      <c r="J9" s="42">
        <v>7</v>
      </c>
      <c r="K9" s="42" t="s">
        <v>524</v>
      </c>
      <c r="L9" s="232">
        <f>SUM(GETPIVOTDATA("Sum of Juli",Sheet1!$A$3,"RT",))</f>
        <v>5250000</v>
      </c>
      <c r="M9" s="232">
        <f t="shared" si="4"/>
        <v>4725000</v>
      </c>
      <c r="N9" s="233">
        <v>0.1</v>
      </c>
      <c r="O9" s="234">
        <f t="shared" si="5"/>
        <v>525000</v>
      </c>
      <c r="P9" s="234">
        <f t="shared" si="6"/>
        <v>4725000</v>
      </c>
      <c r="Q9" s="235">
        <f t="shared" si="7"/>
        <v>0</v>
      </c>
    </row>
    <row r="10" spans="1:17" s="169" customFormat="1" x14ac:dyDescent="0.35">
      <c r="C10" s="266">
        <f>SUM(C3:C9)</f>
        <v>25965000</v>
      </c>
      <c r="D10" s="266">
        <f>SUM(D3:D9)</f>
        <v>23368500</v>
      </c>
      <c r="E10" s="122"/>
      <c r="F10" s="267">
        <f>SUM(F3:F9)</f>
        <v>2596500</v>
      </c>
      <c r="G10" s="267">
        <f t="shared" ref="G10" si="8">SUM(C10-F10)</f>
        <v>23368500</v>
      </c>
      <c r="H10" s="122"/>
      <c r="L10" s="266">
        <f>SUM(L3:L9)</f>
        <v>38275000</v>
      </c>
      <c r="M10" s="266">
        <f>SUM(M3:M9)</f>
        <v>34447500</v>
      </c>
      <c r="N10" s="122"/>
      <c r="O10" s="267">
        <f>SUM(O3:O9)</f>
        <v>3827500</v>
      </c>
      <c r="P10" s="267">
        <f t="shared" si="6"/>
        <v>34447500</v>
      </c>
      <c r="Q10" s="122"/>
    </row>
    <row r="12" spans="1:17" s="169" customFormat="1" x14ac:dyDescent="0.35">
      <c r="A12" s="169" t="s">
        <v>656</v>
      </c>
      <c r="C12" s="170"/>
    </row>
    <row r="13" spans="1:17" x14ac:dyDescent="0.35">
      <c r="A13" s="229" t="s">
        <v>517</v>
      </c>
      <c r="B13" s="229" t="s">
        <v>629</v>
      </c>
      <c r="C13" s="230" t="s">
        <v>630</v>
      </c>
      <c r="D13" s="229" t="s">
        <v>636</v>
      </c>
      <c r="E13" s="231" t="s">
        <v>631</v>
      </c>
      <c r="F13" s="231" t="s">
        <v>632</v>
      </c>
      <c r="G13" s="231" t="s">
        <v>633</v>
      </c>
      <c r="H13" s="231" t="s">
        <v>634</v>
      </c>
    </row>
    <row r="14" spans="1:17" x14ac:dyDescent="0.35">
      <c r="A14" s="42">
        <v>1</v>
      </c>
      <c r="B14" s="42" t="s">
        <v>518</v>
      </c>
      <c r="C14" s="232">
        <f>SUM(GETPIVOTDATA("Sum of Januari",Sheet1!$A$3,"RT",))</f>
        <v>12310000</v>
      </c>
      <c r="D14" s="232"/>
      <c r="E14" s="233">
        <v>0.1</v>
      </c>
      <c r="F14" s="234">
        <f>SUM(E14*C14)</f>
        <v>1231000</v>
      </c>
      <c r="G14" s="234">
        <f>SUM(C14-F14)</f>
        <v>11079000</v>
      </c>
      <c r="H14" s="235">
        <f>SUM(D14-G14)</f>
        <v>-11079000</v>
      </c>
    </row>
    <row r="15" spans="1:17" x14ac:dyDescent="0.35">
      <c r="A15" s="42">
        <v>2</v>
      </c>
      <c r="B15" s="42" t="s">
        <v>519</v>
      </c>
      <c r="C15" s="232">
        <f>SUM(GETPIVOTDATA("Sum of Pebruari",Sheet1!$A$3,"RT",))</f>
        <v>2990000</v>
      </c>
      <c r="D15" s="232"/>
      <c r="E15" s="233">
        <v>0.1</v>
      </c>
      <c r="F15" s="234">
        <f t="shared" ref="F15:F20" si="9">SUM(E15*C15)</f>
        <v>299000</v>
      </c>
      <c r="G15" s="234">
        <f t="shared" ref="G15:G21" si="10">SUM(C15-F15)</f>
        <v>2691000</v>
      </c>
      <c r="H15" s="235">
        <f t="shared" ref="H15:H20" si="11">SUM(D15-G15)</f>
        <v>-2691000</v>
      </c>
    </row>
    <row r="16" spans="1:17" x14ac:dyDescent="0.35">
      <c r="A16" s="42">
        <v>3</v>
      </c>
      <c r="B16" s="42" t="s">
        <v>520</v>
      </c>
      <c r="C16" s="232">
        <f>SUM(GETPIVOTDATA("Sum of Maret",Sheet1!$A$3,"RT",))</f>
        <v>5255000</v>
      </c>
      <c r="D16" s="232"/>
      <c r="E16" s="233">
        <v>0.1</v>
      </c>
      <c r="F16" s="234">
        <f t="shared" si="9"/>
        <v>525500</v>
      </c>
      <c r="G16" s="234">
        <f t="shared" si="10"/>
        <v>4729500</v>
      </c>
      <c r="H16" s="235">
        <f t="shared" si="11"/>
        <v>-4729500</v>
      </c>
    </row>
    <row r="17" spans="1:8" x14ac:dyDescent="0.35">
      <c r="A17" s="42">
        <v>4</v>
      </c>
      <c r="B17" s="42" t="s">
        <v>521</v>
      </c>
      <c r="C17" s="232">
        <f>SUM(GETPIVOTDATA("Sum of April",Sheet1!$A$3,"RT",))</f>
        <v>3240000</v>
      </c>
      <c r="D17" s="232"/>
      <c r="E17" s="233">
        <v>0.1</v>
      </c>
      <c r="F17" s="234">
        <f t="shared" si="9"/>
        <v>324000</v>
      </c>
      <c r="G17" s="234">
        <f t="shared" si="10"/>
        <v>2916000</v>
      </c>
      <c r="H17" s="235">
        <f t="shared" si="11"/>
        <v>-2916000</v>
      </c>
    </row>
    <row r="18" spans="1:8" x14ac:dyDescent="0.35">
      <c r="A18" s="42">
        <v>5</v>
      </c>
      <c r="B18" s="42" t="s">
        <v>522</v>
      </c>
      <c r="C18" s="232">
        <f>SUM(GETPIVOTDATA("Sum of Mei",Sheet1!$A$3,"RT",))</f>
        <v>4765000</v>
      </c>
      <c r="D18" s="232"/>
      <c r="E18" s="233">
        <v>0.1</v>
      </c>
      <c r="F18" s="234">
        <f t="shared" si="9"/>
        <v>476500</v>
      </c>
      <c r="G18" s="234">
        <f t="shared" si="10"/>
        <v>4288500</v>
      </c>
      <c r="H18" s="235">
        <f t="shared" si="11"/>
        <v>-4288500</v>
      </c>
    </row>
    <row r="19" spans="1:8" x14ac:dyDescent="0.35">
      <c r="A19" s="42">
        <v>6</v>
      </c>
      <c r="B19" s="42" t="s">
        <v>635</v>
      </c>
      <c r="C19" s="232">
        <f>SUM(GETPIVOTDATA("Sum of juni",Sheet1!$A$3,"RT",))</f>
        <v>4465000</v>
      </c>
      <c r="D19" s="232"/>
      <c r="E19" s="233">
        <v>0.1</v>
      </c>
      <c r="F19" s="234">
        <f t="shared" si="9"/>
        <v>446500</v>
      </c>
      <c r="G19" s="234">
        <f t="shared" si="10"/>
        <v>4018500</v>
      </c>
      <c r="H19" s="235">
        <f t="shared" si="11"/>
        <v>-4018500</v>
      </c>
    </row>
    <row r="20" spans="1:8" x14ac:dyDescent="0.35">
      <c r="A20" s="42">
        <v>7</v>
      </c>
      <c r="B20" s="42" t="s">
        <v>524</v>
      </c>
      <c r="C20" s="232">
        <f>SUM(GETPIVOTDATA("Sum of Juli",Sheet1!$A$3,"RT",))</f>
        <v>5250000</v>
      </c>
      <c r="D20" s="232"/>
      <c r="E20" s="233">
        <v>0.1</v>
      </c>
      <c r="F20" s="234">
        <f t="shared" si="9"/>
        <v>525000</v>
      </c>
      <c r="G20" s="234">
        <f t="shared" si="10"/>
        <v>4725000</v>
      </c>
      <c r="H20" s="235">
        <f t="shared" si="11"/>
        <v>-4725000</v>
      </c>
    </row>
    <row r="21" spans="1:8" s="169" customFormat="1" x14ac:dyDescent="0.35">
      <c r="C21" s="266">
        <f>SUM(C14:C20)</f>
        <v>38275000</v>
      </c>
      <c r="D21" s="266">
        <f>SUM(D14:D20)</f>
        <v>0</v>
      </c>
      <c r="E21" s="122"/>
      <c r="F21" s="267">
        <f>SUM(F14:F20)</f>
        <v>3827500</v>
      </c>
      <c r="G21" s="267">
        <f t="shared" si="10"/>
        <v>34447500</v>
      </c>
      <c r="H21" s="122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4B50-F1E7-4E27-B532-9FD3939A4CFE}">
  <sheetPr>
    <tabColor theme="0"/>
  </sheetPr>
  <dimension ref="A1:F21"/>
  <sheetViews>
    <sheetView workbookViewId="0">
      <selection activeCell="I12" sqref="I12"/>
    </sheetView>
  </sheetViews>
  <sheetFormatPr defaultRowHeight="14.5" x14ac:dyDescent="0.35"/>
  <cols>
    <col min="1" max="1" width="3.453125" style="241" customWidth="1"/>
    <col min="2" max="2" width="5.1796875" style="241" customWidth="1"/>
    <col min="3" max="3" width="24.7265625" style="241" customWidth="1"/>
    <col min="4" max="5" width="12.1796875" style="240" bestFit="1" customWidth="1"/>
    <col min="6" max="6" width="8.7265625" style="240"/>
    <col min="7" max="255" width="8.7265625" style="241"/>
    <col min="256" max="256" width="3.453125" style="241" customWidth="1"/>
    <col min="257" max="257" width="5.1796875" style="241" customWidth="1"/>
    <col min="258" max="258" width="24.7265625" style="241" customWidth="1"/>
    <col min="259" max="260" width="11.81640625" style="241" bestFit="1" customWidth="1"/>
    <col min="261" max="261" width="10.81640625" style="241" bestFit="1" customWidth="1"/>
    <col min="262" max="511" width="8.7265625" style="241"/>
    <col min="512" max="512" width="3.453125" style="241" customWidth="1"/>
    <col min="513" max="513" width="5.1796875" style="241" customWidth="1"/>
    <col min="514" max="514" width="24.7265625" style="241" customWidth="1"/>
    <col min="515" max="516" width="11.81640625" style="241" bestFit="1" customWidth="1"/>
    <col min="517" max="517" width="10.81640625" style="241" bestFit="1" customWidth="1"/>
    <col min="518" max="767" width="8.7265625" style="241"/>
    <col min="768" max="768" width="3.453125" style="241" customWidth="1"/>
    <col min="769" max="769" width="5.1796875" style="241" customWidth="1"/>
    <col min="770" max="770" width="24.7265625" style="241" customWidth="1"/>
    <col min="771" max="772" width="11.81640625" style="241" bestFit="1" customWidth="1"/>
    <col min="773" max="773" width="10.81640625" style="241" bestFit="1" customWidth="1"/>
    <col min="774" max="1023" width="8.7265625" style="241"/>
    <col min="1024" max="1024" width="3.453125" style="241" customWidth="1"/>
    <col min="1025" max="1025" width="5.1796875" style="241" customWidth="1"/>
    <col min="1026" max="1026" width="24.7265625" style="241" customWidth="1"/>
    <col min="1027" max="1028" width="11.81640625" style="241" bestFit="1" customWidth="1"/>
    <col min="1029" max="1029" width="10.81640625" style="241" bestFit="1" customWidth="1"/>
    <col min="1030" max="1279" width="8.7265625" style="241"/>
    <col min="1280" max="1280" width="3.453125" style="241" customWidth="1"/>
    <col min="1281" max="1281" width="5.1796875" style="241" customWidth="1"/>
    <col min="1282" max="1282" width="24.7265625" style="241" customWidth="1"/>
    <col min="1283" max="1284" width="11.81640625" style="241" bestFit="1" customWidth="1"/>
    <col min="1285" max="1285" width="10.81640625" style="241" bestFit="1" customWidth="1"/>
    <col min="1286" max="1535" width="8.7265625" style="241"/>
    <col min="1536" max="1536" width="3.453125" style="241" customWidth="1"/>
    <col min="1537" max="1537" width="5.1796875" style="241" customWidth="1"/>
    <col min="1538" max="1538" width="24.7265625" style="241" customWidth="1"/>
    <col min="1539" max="1540" width="11.81640625" style="241" bestFit="1" customWidth="1"/>
    <col min="1541" max="1541" width="10.81640625" style="241" bestFit="1" customWidth="1"/>
    <col min="1542" max="1791" width="8.7265625" style="241"/>
    <col min="1792" max="1792" width="3.453125" style="241" customWidth="1"/>
    <col min="1793" max="1793" width="5.1796875" style="241" customWidth="1"/>
    <col min="1794" max="1794" width="24.7265625" style="241" customWidth="1"/>
    <col min="1795" max="1796" width="11.81640625" style="241" bestFit="1" customWidth="1"/>
    <col min="1797" max="1797" width="10.81640625" style="241" bestFit="1" customWidth="1"/>
    <col min="1798" max="2047" width="8.7265625" style="241"/>
    <col min="2048" max="2048" width="3.453125" style="241" customWidth="1"/>
    <col min="2049" max="2049" width="5.1796875" style="241" customWidth="1"/>
    <col min="2050" max="2050" width="24.7265625" style="241" customWidth="1"/>
    <col min="2051" max="2052" width="11.81640625" style="241" bestFit="1" customWidth="1"/>
    <col min="2053" max="2053" width="10.81640625" style="241" bestFit="1" customWidth="1"/>
    <col min="2054" max="2303" width="8.7265625" style="241"/>
    <col min="2304" max="2304" width="3.453125" style="241" customWidth="1"/>
    <col min="2305" max="2305" width="5.1796875" style="241" customWidth="1"/>
    <col min="2306" max="2306" width="24.7265625" style="241" customWidth="1"/>
    <col min="2307" max="2308" width="11.81640625" style="241" bestFit="1" customWidth="1"/>
    <col min="2309" max="2309" width="10.81640625" style="241" bestFit="1" customWidth="1"/>
    <col min="2310" max="2559" width="8.7265625" style="241"/>
    <col min="2560" max="2560" width="3.453125" style="241" customWidth="1"/>
    <col min="2561" max="2561" width="5.1796875" style="241" customWidth="1"/>
    <col min="2562" max="2562" width="24.7265625" style="241" customWidth="1"/>
    <col min="2563" max="2564" width="11.81640625" style="241" bestFit="1" customWidth="1"/>
    <col min="2565" max="2565" width="10.81640625" style="241" bestFit="1" customWidth="1"/>
    <col min="2566" max="2815" width="8.7265625" style="241"/>
    <col min="2816" max="2816" width="3.453125" style="241" customWidth="1"/>
    <col min="2817" max="2817" width="5.1796875" style="241" customWidth="1"/>
    <col min="2818" max="2818" width="24.7265625" style="241" customWidth="1"/>
    <col min="2819" max="2820" width="11.81640625" style="241" bestFit="1" customWidth="1"/>
    <col min="2821" max="2821" width="10.81640625" style="241" bestFit="1" customWidth="1"/>
    <col min="2822" max="3071" width="8.7265625" style="241"/>
    <col min="3072" max="3072" width="3.453125" style="241" customWidth="1"/>
    <col min="3073" max="3073" width="5.1796875" style="241" customWidth="1"/>
    <col min="3074" max="3074" width="24.7265625" style="241" customWidth="1"/>
    <col min="3075" max="3076" width="11.81640625" style="241" bestFit="1" customWidth="1"/>
    <col min="3077" max="3077" width="10.81640625" style="241" bestFit="1" customWidth="1"/>
    <col min="3078" max="3327" width="8.7265625" style="241"/>
    <col min="3328" max="3328" width="3.453125" style="241" customWidth="1"/>
    <col min="3329" max="3329" width="5.1796875" style="241" customWidth="1"/>
    <col min="3330" max="3330" width="24.7265625" style="241" customWidth="1"/>
    <col min="3331" max="3332" width="11.81640625" style="241" bestFit="1" customWidth="1"/>
    <col min="3333" max="3333" width="10.81640625" style="241" bestFit="1" customWidth="1"/>
    <col min="3334" max="3583" width="8.7265625" style="241"/>
    <col min="3584" max="3584" width="3.453125" style="241" customWidth="1"/>
    <col min="3585" max="3585" width="5.1796875" style="241" customWidth="1"/>
    <col min="3586" max="3586" width="24.7265625" style="241" customWidth="1"/>
    <col min="3587" max="3588" width="11.81640625" style="241" bestFit="1" customWidth="1"/>
    <col min="3589" max="3589" width="10.81640625" style="241" bestFit="1" customWidth="1"/>
    <col min="3590" max="3839" width="8.7265625" style="241"/>
    <col min="3840" max="3840" width="3.453125" style="241" customWidth="1"/>
    <col min="3841" max="3841" width="5.1796875" style="241" customWidth="1"/>
    <col min="3842" max="3842" width="24.7265625" style="241" customWidth="1"/>
    <col min="3843" max="3844" width="11.81640625" style="241" bestFit="1" customWidth="1"/>
    <col min="3845" max="3845" width="10.81640625" style="241" bestFit="1" customWidth="1"/>
    <col min="3846" max="4095" width="8.7265625" style="241"/>
    <col min="4096" max="4096" width="3.453125" style="241" customWidth="1"/>
    <col min="4097" max="4097" width="5.1796875" style="241" customWidth="1"/>
    <col min="4098" max="4098" width="24.7265625" style="241" customWidth="1"/>
    <col min="4099" max="4100" width="11.81640625" style="241" bestFit="1" customWidth="1"/>
    <col min="4101" max="4101" width="10.81640625" style="241" bestFit="1" customWidth="1"/>
    <col min="4102" max="4351" width="8.7265625" style="241"/>
    <col min="4352" max="4352" width="3.453125" style="241" customWidth="1"/>
    <col min="4353" max="4353" width="5.1796875" style="241" customWidth="1"/>
    <col min="4354" max="4354" width="24.7265625" style="241" customWidth="1"/>
    <col min="4355" max="4356" width="11.81640625" style="241" bestFit="1" customWidth="1"/>
    <col min="4357" max="4357" width="10.81640625" style="241" bestFit="1" customWidth="1"/>
    <col min="4358" max="4607" width="8.7265625" style="241"/>
    <col min="4608" max="4608" width="3.453125" style="241" customWidth="1"/>
    <col min="4609" max="4609" width="5.1796875" style="241" customWidth="1"/>
    <col min="4610" max="4610" width="24.7265625" style="241" customWidth="1"/>
    <col min="4611" max="4612" width="11.81640625" style="241" bestFit="1" customWidth="1"/>
    <col min="4613" max="4613" width="10.81640625" style="241" bestFit="1" customWidth="1"/>
    <col min="4614" max="4863" width="8.7265625" style="241"/>
    <col min="4864" max="4864" width="3.453125" style="241" customWidth="1"/>
    <col min="4865" max="4865" width="5.1796875" style="241" customWidth="1"/>
    <col min="4866" max="4866" width="24.7265625" style="241" customWidth="1"/>
    <col min="4867" max="4868" width="11.81640625" style="241" bestFit="1" customWidth="1"/>
    <col min="4869" max="4869" width="10.81640625" style="241" bestFit="1" customWidth="1"/>
    <col min="4870" max="5119" width="8.7265625" style="241"/>
    <col min="5120" max="5120" width="3.453125" style="241" customWidth="1"/>
    <col min="5121" max="5121" width="5.1796875" style="241" customWidth="1"/>
    <col min="5122" max="5122" width="24.7265625" style="241" customWidth="1"/>
    <col min="5123" max="5124" width="11.81640625" style="241" bestFit="1" customWidth="1"/>
    <col min="5125" max="5125" width="10.81640625" style="241" bestFit="1" customWidth="1"/>
    <col min="5126" max="5375" width="8.7265625" style="241"/>
    <col min="5376" max="5376" width="3.453125" style="241" customWidth="1"/>
    <col min="5377" max="5377" width="5.1796875" style="241" customWidth="1"/>
    <col min="5378" max="5378" width="24.7265625" style="241" customWidth="1"/>
    <col min="5379" max="5380" width="11.81640625" style="241" bestFit="1" customWidth="1"/>
    <col min="5381" max="5381" width="10.81640625" style="241" bestFit="1" customWidth="1"/>
    <col min="5382" max="5631" width="8.7265625" style="241"/>
    <col min="5632" max="5632" width="3.453125" style="241" customWidth="1"/>
    <col min="5633" max="5633" width="5.1796875" style="241" customWidth="1"/>
    <col min="5634" max="5634" width="24.7265625" style="241" customWidth="1"/>
    <col min="5635" max="5636" width="11.81640625" style="241" bestFit="1" customWidth="1"/>
    <col min="5637" max="5637" width="10.81640625" style="241" bestFit="1" customWidth="1"/>
    <col min="5638" max="5887" width="8.7265625" style="241"/>
    <col min="5888" max="5888" width="3.453125" style="241" customWidth="1"/>
    <col min="5889" max="5889" width="5.1796875" style="241" customWidth="1"/>
    <col min="5890" max="5890" width="24.7265625" style="241" customWidth="1"/>
    <col min="5891" max="5892" width="11.81640625" style="241" bestFit="1" customWidth="1"/>
    <col min="5893" max="5893" width="10.81640625" style="241" bestFit="1" customWidth="1"/>
    <col min="5894" max="6143" width="8.7265625" style="241"/>
    <col min="6144" max="6144" width="3.453125" style="241" customWidth="1"/>
    <col min="6145" max="6145" width="5.1796875" style="241" customWidth="1"/>
    <col min="6146" max="6146" width="24.7265625" style="241" customWidth="1"/>
    <col min="6147" max="6148" width="11.81640625" style="241" bestFit="1" customWidth="1"/>
    <col min="6149" max="6149" width="10.81640625" style="241" bestFit="1" customWidth="1"/>
    <col min="6150" max="6399" width="8.7265625" style="241"/>
    <col min="6400" max="6400" width="3.453125" style="241" customWidth="1"/>
    <col min="6401" max="6401" width="5.1796875" style="241" customWidth="1"/>
    <col min="6402" max="6402" width="24.7265625" style="241" customWidth="1"/>
    <col min="6403" max="6404" width="11.81640625" style="241" bestFit="1" customWidth="1"/>
    <col min="6405" max="6405" width="10.81640625" style="241" bestFit="1" customWidth="1"/>
    <col min="6406" max="6655" width="8.7265625" style="241"/>
    <col min="6656" max="6656" width="3.453125" style="241" customWidth="1"/>
    <col min="6657" max="6657" width="5.1796875" style="241" customWidth="1"/>
    <col min="6658" max="6658" width="24.7265625" style="241" customWidth="1"/>
    <col min="6659" max="6660" width="11.81640625" style="241" bestFit="1" customWidth="1"/>
    <col min="6661" max="6661" width="10.81640625" style="241" bestFit="1" customWidth="1"/>
    <col min="6662" max="6911" width="8.7265625" style="241"/>
    <col min="6912" max="6912" width="3.453125" style="241" customWidth="1"/>
    <col min="6913" max="6913" width="5.1796875" style="241" customWidth="1"/>
    <col min="6914" max="6914" width="24.7265625" style="241" customWidth="1"/>
    <col min="6915" max="6916" width="11.81640625" style="241" bestFit="1" customWidth="1"/>
    <col min="6917" max="6917" width="10.81640625" style="241" bestFit="1" customWidth="1"/>
    <col min="6918" max="7167" width="8.7265625" style="241"/>
    <col min="7168" max="7168" width="3.453125" style="241" customWidth="1"/>
    <col min="7169" max="7169" width="5.1796875" style="241" customWidth="1"/>
    <col min="7170" max="7170" width="24.7265625" style="241" customWidth="1"/>
    <col min="7171" max="7172" width="11.81640625" style="241" bestFit="1" customWidth="1"/>
    <col min="7173" max="7173" width="10.81640625" style="241" bestFit="1" customWidth="1"/>
    <col min="7174" max="7423" width="8.7265625" style="241"/>
    <col min="7424" max="7424" width="3.453125" style="241" customWidth="1"/>
    <col min="7425" max="7425" width="5.1796875" style="241" customWidth="1"/>
    <col min="7426" max="7426" width="24.7265625" style="241" customWidth="1"/>
    <col min="7427" max="7428" width="11.81640625" style="241" bestFit="1" customWidth="1"/>
    <col min="7429" max="7429" width="10.81640625" style="241" bestFit="1" customWidth="1"/>
    <col min="7430" max="7679" width="8.7265625" style="241"/>
    <col min="7680" max="7680" width="3.453125" style="241" customWidth="1"/>
    <col min="7681" max="7681" width="5.1796875" style="241" customWidth="1"/>
    <col min="7682" max="7682" width="24.7265625" style="241" customWidth="1"/>
    <col min="7683" max="7684" width="11.81640625" style="241" bestFit="1" customWidth="1"/>
    <col min="7685" max="7685" width="10.81640625" style="241" bestFit="1" customWidth="1"/>
    <col min="7686" max="7935" width="8.7265625" style="241"/>
    <col min="7936" max="7936" width="3.453125" style="241" customWidth="1"/>
    <col min="7937" max="7937" width="5.1796875" style="241" customWidth="1"/>
    <col min="7938" max="7938" width="24.7265625" style="241" customWidth="1"/>
    <col min="7939" max="7940" width="11.81640625" style="241" bestFit="1" customWidth="1"/>
    <col min="7941" max="7941" width="10.81640625" style="241" bestFit="1" customWidth="1"/>
    <col min="7942" max="8191" width="8.7265625" style="241"/>
    <col min="8192" max="8192" width="3.453125" style="241" customWidth="1"/>
    <col min="8193" max="8193" width="5.1796875" style="241" customWidth="1"/>
    <col min="8194" max="8194" width="24.7265625" style="241" customWidth="1"/>
    <col min="8195" max="8196" width="11.81640625" style="241" bestFit="1" customWidth="1"/>
    <col min="8197" max="8197" width="10.81640625" style="241" bestFit="1" customWidth="1"/>
    <col min="8198" max="8447" width="8.7265625" style="241"/>
    <col min="8448" max="8448" width="3.453125" style="241" customWidth="1"/>
    <col min="8449" max="8449" width="5.1796875" style="241" customWidth="1"/>
    <col min="8450" max="8450" width="24.7265625" style="241" customWidth="1"/>
    <col min="8451" max="8452" width="11.81640625" style="241" bestFit="1" customWidth="1"/>
    <col min="8453" max="8453" width="10.81640625" style="241" bestFit="1" customWidth="1"/>
    <col min="8454" max="8703" width="8.7265625" style="241"/>
    <col min="8704" max="8704" width="3.453125" style="241" customWidth="1"/>
    <col min="8705" max="8705" width="5.1796875" style="241" customWidth="1"/>
    <col min="8706" max="8706" width="24.7265625" style="241" customWidth="1"/>
    <col min="8707" max="8708" width="11.81640625" style="241" bestFit="1" customWidth="1"/>
    <col min="8709" max="8709" width="10.81640625" style="241" bestFit="1" customWidth="1"/>
    <col min="8710" max="8959" width="8.7265625" style="241"/>
    <col min="8960" max="8960" width="3.453125" style="241" customWidth="1"/>
    <col min="8961" max="8961" width="5.1796875" style="241" customWidth="1"/>
    <col min="8962" max="8962" width="24.7265625" style="241" customWidth="1"/>
    <col min="8963" max="8964" width="11.81640625" style="241" bestFit="1" customWidth="1"/>
    <col min="8965" max="8965" width="10.81640625" style="241" bestFit="1" customWidth="1"/>
    <col min="8966" max="9215" width="8.7265625" style="241"/>
    <col min="9216" max="9216" width="3.453125" style="241" customWidth="1"/>
    <col min="9217" max="9217" width="5.1796875" style="241" customWidth="1"/>
    <col min="9218" max="9218" width="24.7265625" style="241" customWidth="1"/>
    <col min="9219" max="9220" width="11.81640625" style="241" bestFit="1" customWidth="1"/>
    <col min="9221" max="9221" width="10.81640625" style="241" bestFit="1" customWidth="1"/>
    <col min="9222" max="9471" width="8.7265625" style="241"/>
    <col min="9472" max="9472" width="3.453125" style="241" customWidth="1"/>
    <col min="9473" max="9473" width="5.1796875" style="241" customWidth="1"/>
    <col min="9474" max="9474" width="24.7265625" style="241" customWidth="1"/>
    <col min="9475" max="9476" width="11.81640625" style="241" bestFit="1" customWidth="1"/>
    <col min="9477" max="9477" width="10.81640625" style="241" bestFit="1" customWidth="1"/>
    <col min="9478" max="9727" width="8.7265625" style="241"/>
    <col min="9728" max="9728" width="3.453125" style="241" customWidth="1"/>
    <col min="9729" max="9729" width="5.1796875" style="241" customWidth="1"/>
    <col min="9730" max="9730" width="24.7265625" style="241" customWidth="1"/>
    <col min="9731" max="9732" width="11.81640625" style="241" bestFit="1" customWidth="1"/>
    <col min="9733" max="9733" width="10.81640625" style="241" bestFit="1" customWidth="1"/>
    <col min="9734" max="9983" width="8.7265625" style="241"/>
    <col min="9984" max="9984" width="3.453125" style="241" customWidth="1"/>
    <col min="9985" max="9985" width="5.1796875" style="241" customWidth="1"/>
    <col min="9986" max="9986" width="24.7265625" style="241" customWidth="1"/>
    <col min="9987" max="9988" width="11.81640625" style="241" bestFit="1" customWidth="1"/>
    <col min="9989" max="9989" width="10.81640625" style="241" bestFit="1" customWidth="1"/>
    <col min="9990" max="10239" width="8.7265625" style="241"/>
    <col min="10240" max="10240" width="3.453125" style="241" customWidth="1"/>
    <col min="10241" max="10241" width="5.1796875" style="241" customWidth="1"/>
    <col min="10242" max="10242" width="24.7265625" style="241" customWidth="1"/>
    <col min="10243" max="10244" width="11.81640625" style="241" bestFit="1" customWidth="1"/>
    <col min="10245" max="10245" width="10.81640625" style="241" bestFit="1" customWidth="1"/>
    <col min="10246" max="10495" width="8.7265625" style="241"/>
    <col min="10496" max="10496" width="3.453125" style="241" customWidth="1"/>
    <col min="10497" max="10497" width="5.1796875" style="241" customWidth="1"/>
    <col min="10498" max="10498" width="24.7265625" style="241" customWidth="1"/>
    <col min="10499" max="10500" width="11.81640625" style="241" bestFit="1" customWidth="1"/>
    <col min="10501" max="10501" width="10.81640625" style="241" bestFit="1" customWidth="1"/>
    <col min="10502" max="10751" width="8.7265625" style="241"/>
    <col min="10752" max="10752" width="3.453125" style="241" customWidth="1"/>
    <col min="10753" max="10753" width="5.1796875" style="241" customWidth="1"/>
    <col min="10754" max="10754" width="24.7265625" style="241" customWidth="1"/>
    <col min="10755" max="10756" width="11.81640625" style="241" bestFit="1" customWidth="1"/>
    <col min="10757" max="10757" width="10.81640625" style="241" bestFit="1" customWidth="1"/>
    <col min="10758" max="11007" width="8.7265625" style="241"/>
    <col min="11008" max="11008" width="3.453125" style="241" customWidth="1"/>
    <col min="11009" max="11009" width="5.1796875" style="241" customWidth="1"/>
    <col min="11010" max="11010" width="24.7265625" style="241" customWidth="1"/>
    <col min="11011" max="11012" width="11.81640625" style="241" bestFit="1" customWidth="1"/>
    <col min="11013" max="11013" width="10.81640625" style="241" bestFit="1" customWidth="1"/>
    <col min="11014" max="11263" width="8.7265625" style="241"/>
    <col min="11264" max="11264" width="3.453125" style="241" customWidth="1"/>
    <col min="11265" max="11265" width="5.1796875" style="241" customWidth="1"/>
    <col min="11266" max="11266" width="24.7265625" style="241" customWidth="1"/>
    <col min="11267" max="11268" width="11.81640625" style="241" bestFit="1" customWidth="1"/>
    <col min="11269" max="11269" width="10.81640625" style="241" bestFit="1" customWidth="1"/>
    <col min="11270" max="11519" width="8.7265625" style="241"/>
    <col min="11520" max="11520" width="3.453125" style="241" customWidth="1"/>
    <col min="11521" max="11521" width="5.1796875" style="241" customWidth="1"/>
    <col min="11522" max="11522" width="24.7265625" style="241" customWidth="1"/>
    <col min="11523" max="11524" width="11.81640625" style="241" bestFit="1" customWidth="1"/>
    <col min="11525" max="11525" width="10.81640625" style="241" bestFit="1" customWidth="1"/>
    <col min="11526" max="11775" width="8.7265625" style="241"/>
    <col min="11776" max="11776" width="3.453125" style="241" customWidth="1"/>
    <col min="11777" max="11777" width="5.1796875" style="241" customWidth="1"/>
    <col min="11778" max="11778" width="24.7265625" style="241" customWidth="1"/>
    <col min="11779" max="11780" width="11.81640625" style="241" bestFit="1" customWidth="1"/>
    <col min="11781" max="11781" width="10.81640625" style="241" bestFit="1" customWidth="1"/>
    <col min="11782" max="12031" width="8.7265625" style="241"/>
    <col min="12032" max="12032" width="3.453125" style="241" customWidth="1"/>
    <col min="12033" max="12033" width="5.1796875" style="241" customWidth="1"/>
    <col min="12034" max="12034" width="24.7265625" style="241" customWidth="1"/>
    <col min="12035" max="12036" width="11.81640625" style="241" bestFit="1" customWidth="1"/>
    <col min="12037" max="12037" width="10.81640625" style="241" bestFit="1" customWidth="1"/>
    <col min="12038" max="12287" width="8.7265625" style="241"/>
    <col min="12288" max="12288" width="3.453125" style="241" customWidth="1"/>
    <col min="12289" max="12289" width="5.1796875" style="241" customWidth="1"/>
    <col min="12290" max="12290" width="24.7265625" style="241" customWidth="1"/>
    <col min="12291" max="12292" width="11.81640625" style="241" bestFit="1" customWidth="1"/>
    <col min="12293" max="12293" width="10.81640625" style="241" bestFit="1" customWidth="1"/>
    <col min="12294" max="12543" width="8.7265625" style="241"/>
    <col min="12544" max="12544" width="3.453125" style="241" customWidth="1"/>
    <col min="12545" max="12545" width="5.1796875" style="241" customWidth="1"/>
    <col min="12546" max="12546" width="24.7265625" style="241" customWidth="1"/>
    <col min="12547" max="12548" width="11.81640625" style="241" bestFit="1" customWidth="1"/>
    <col min="12549" max="12549" width="10.81640625" style="241" bestFit="1" customWidth="1"/>
    <col min="12550" max="12799" width="8.7265625" style="241"/>
    <col min="12800" max="12800" width="3.453125" style="241" customWidth="1"/>
    <col min="12801" max="12801" width="5.1796875" style="241" customWidth="1"/>
    <col min="12802" max="12802" width="24.7265625" style="241" customWidth="1"/>
    <col min="12803" max="12804" width="11.81640625" style="241" bestFit="1" customWidth="1"/>
    <col min="12805" max="12805" width="10.81640625" style="241" bestFit="1" customWidth="1"/>
    <col min="12806" max="13055" width="8.7265625" style="241"/>
    <col min="13056" max="13056" width="3.453125" style="241" customWidth="1"/>
    <col min="13057" max="13057" width="5.1796875" style="241" customWidth="1"/>
    <col min="13058" max="13058" width="24.7265625" style="241" customWidth="1"/>
    <col min="13059" max="13060" width="11.81640625" style="241" bestFit="1" customWidth="1"/>
    <col min="13061" max="13061" width="10.81640625" style="241" bestFit="1" customWidth="1"/>
    <col min="13062" max="13311" width="8.7265625" style="241"/>
    <col min="13312" max="13312" width="3.453125" style="241" customWidth="1"/>
    <col min="13313" max="13313" width="5.1796875" style="241" customWidth="1"/>
    <col min="13314" max="13314" width="24.7265625" style="241" customWidth="1"/>
    <col min="13315" max="13316" width="11.81640625" style="241" bestFit="1" customWidth="1"/>
    <col min="13317" max="13317" width="10.81640625" style="241" bestFit="1" customWidth="1"/>
    <col min="13318" max="13567" width="8.7265625" style="241"/>
    <col min="13568" max="13568" width="3.453125" style="241" customWidth="1"/>
    <col min="13569" max="13569" width="5.1796875" style="241" customWidth="1"/>
    <col min="13570" max="13570" width="24.7265625" style="241" customWidth="1"/>
    <col min="13571" max="13572" width="11.81640625" style="241" bestFit="1" customWidth="1"/>
    <col min="13573" max="13573" width="10.81640625" style="241" bestFit="1" customWidth="1"/>
    <col min="13574" max="13823" width="8.7265625" style="241"/>
    <col min="13824" max="13824" width="3.453125" style="241" customWidth="1"/>
    <col min="13825" max="13825" width="5.1796875" style="241" customWidth="1"/>
    <col min="13826" max="13826" width="24.7265625" style="241" customWidth="1"/>
    <col min="13827" max="13828" width="11.81640625" style="241" bestFit="1" customWidth="1"/>
    <col min="13829" max="13829" width="10.81640625" style="241" bestFit="1" customWidth="1"/>
    <col min="13830" max="14079" width="8.7265625" style="241"/>
    <col min="14080" max="14080" width="3.453125" style="241" customWidth="1"/>
    <col min="14081" max="14081" width="5.1796875" style="241" customWidth="1"/>
    <col min="14082" max="14082" width="24.7265625" style="241" customWidth="1"/>
    <col min="14083" max="14084" width="11.81640625" style="241" bestFit="1" customWidth="1"/>
    <col min="14085" max="14085" width="10.81640625" style="241" bestFit="1" customWidth="1"/>
    <col min="14086" max="14335" width="8.7265625" style="241"/>
    <col min="14336" max="14336" width="3.453125" style="241" customWidth="1"/>
    <col min="14337" max="14337" width="5.1796875" style="241" customWidth="1"/>
    <col min="14338" max="14338" width="24.7265625" style="241" customWidth="1"/>
    <col min="14339" max="14340" width="11.81640625" style="241" bestFit="1" customWidth="1"/>
    <col min="14341" max="14341" width="10.81640625" style="241" bestFit="1" customWidth="1"/>
    <col min="14342" max="14591" width="8.7265625" style="241"/>
    <col min="14592" max="14592" width="3.453125" style="241" customWidth="1"/>
    <col min="14593" max="14593" width="5.1796875" style="241" customWidth="1"/>
    <col min="14594" max="14594" width="24.7265625" style="241" customWidth="1"/>
    <col min="14595" max="14596" width="11.81640625" style="241" bestFit="1" customWidth="1"/>
    <col min="14597" max="14597" width="10.81640625" style="241" bestFit="1" customWidth="1"/>
    <col min="14598" max="14847" width="8.7265625" style="241"/>
    <col min="14848" max="14848" width="3.453125" style="241" customWidth="1"/>
    <col min="14849" max="14849" width="5.1796875" style="241" customWidth="1"/>
    <col min="14850" max="14850" width="24.7265625" style="241" customWidth="1"/>
    <col min="14851" max="14852" width="11.81640625" style="241" bestFit="1" customWidth="1"/>
    <col min="14853" max="14853" width="10.81640625" style="241" bestFit="1" customWidth="1"/>
    <col min="14854" max="15103" width="8.7265625" style="241"/>
    <col min="15104" max="15104" width="3.453125" style="241" customWidth="1"/>
    <col min="15105" max="15105" width="5.1796875" style="241" customWidth="1"/>
    <col min="15106" max="15106" width="24.7265625" style="241" customWidth="1"/>
    <col min="15107" max="15108" width="11.81640625" style="241" bestFit="1" customWidth="1"/>
    <col min="15109" max="15109" width="10.81640625" style="241" bestFit="1" customWidth="1"/>
    <col min="15110" max="15359" width="8.7265625" style="241"/>
    <col min="15360" max="15360" width="3.453125" style="241" customWidth="1"/>
    <col min="15361" max="15361" width="5.1796875" style="241" customWidth="1"/>
    <col min="15362" max="15362" width="24.7265625" style="241" customWidth="1"/>
    <col min="15363" max="15364" width="11.81640625" style="241" bestFit="1" customWidth="1"/>
    <col min="15365" max="15365" width="10.81640625" style="241" bestFit="1" customWidth="1"/>
    <col min="15366" max="15615" width="8.7265625" style="241"/>
    <col min="15616" max="15616" width="3.453125" style="241" customWidth="1"/>
    <col min="15617" max="15617" width="5.1796875" style="241" customWidth="1"/>
    <col min="15618" max="15618" width="24.7265625" style="241" customWidth="1"/>
    <col min="15619" max="15620" width="11.81640625" style="241" bestFit="1" customWidth="1"/>
    <col min="15621" max="15621" width="10.81640625" style="241" bestFit="1" customWidth="1"/>
    <col min="15622" max="15871" width="8.7265625" style="241"/>
    <col min="15872" max="15872" width="3.453125" style="241" customWidth="1"/>
    <col min="15873" max="15873" width="5.1796875" style="241" customWidth="1"/>
    <col min="15874" max="15874" width="24.7265625" style="241" customWidth="1"/>
    <col min="15875" max="15876" width="11.81640625" style="241" bestFit="1" customWidth="1"/>
    <col min="15877" max="15877" width="10.81640625" style="241" bestFit="1" customWidth="1"/>
    <col min="15878" max="16127" width="8.7265625" style="241"/>
    <col min="16128" max="16128" width="3.453125" style="241" customWidth="1"/>
    <col min="16129" max="16129" width="5.1796875" style="241" customWidth="1"/>
    <col min="16130" max="16130" width="24.7265625" style="241" customWidth="1"/>
    <col min="16131" max="16132" width="11.81640625" style="241" bestFit="1" customWidth="1"/>
    <col min="16133" max="16133" width="10.81640625" style="241" bestFit="1" customWidth="1"/>
    <col min="16134" max="16384" width="8.7265625" style="241"/>
  </cols>
  <sheetData>
    <row r="1" spans="1:6" x14ac:dyDescent="0.35">
      <c r="A1" s="236"/>
      <c r="B1" s="237"/>
      <c r="C1" s="237"/>
      <c r="D1" s="238"/>
      <c r="E1" s="239"/>
    </row>
    <row r="2" spans="1:6" x14ac:dyDescent="0.35">
      <c r="A2" s="282" t="s">
        <v>642</v>
      </c>
      <c r="B2" s="283"/>
      <c r="C2" s="283"/>
      <c r="D2" s="283"/>
      <c r="E2" s="242"/>
    </row>
    <row r="3" spans="1:6" x14ac:dyDescent="0.35">
      <c r="A3" s="284" t="s">
        <v>637</v>
      </c>
      <c r="B3" s="285"/>
      <c r="C3" s="285"/>
      <c r="D3" s="285"/>
      <c r="E3" s="242"/>
    </row>
    <row r="4" spans="1:6" x14ac:dyDescent="0.35">
      <c r="A4" s="243"/>
      <c r="D4" s="244"/>
      <c r="E4" s="242"/>
    </row>
    <row r="5" spans="1:6" x14ac:dyDescent="0.35">
      <c r="A5" s="243"/>
      <c r="D5" s="244"/>
      <c r="E5" s="242"/>
    </row>
    <row r="6" spans="1:6" s="246" customFormat="1" x14ac:dyDescent="0.35">
      <c r="A6" s="245" t="s">
        <v>638</v>
      </c>
      <c r="D6" s="247"/>
      <c r="E6" s="248">
        <v>188551273</v>
      </c>
      <c r="F6" s="249"/>
    </row>
    <row r="7" spans="1:6" s="246" customFormat="1" x14ac:dyDescent="0.35">
      <c r="A7" s="245" t="s">
        <v>639</v>
      </c>
      <c r="D7" s="247"/>
      <c r="E7" s="248"/>
      <c r="F7" s="249"/>
    </row>
    <row r="8" spans="1:6" x14ac:dyDescent="0.35">
      <c r="A8" s="243">
        <v>1</v>
      </c>
      <c r="B8" s="241" t="s">
        <v>641</v>
      </c>
      <c r="D8" s="250" t="e">
        <f>SUM('Cek List'!#REF!)</f>
        <v>#REF!</v>
      </c>
      <c r="E8" s="242"/>
    </row>
    <row r="9" spans="1:6" x14ac:dyDescent="0.35">
      <c r="A9" s="243">
        <v>2</v>
      </c>
      <c r="B9" s="241" t="s">
        <v>649</v>
      </c>
      <c r="D9" s="251">
        <v>0</v>
      </c>
      <c r="E9" s="242"/>
    </row>
    <row r="10" spans="1:6" x14ac:dyDescent="0.35">
      <c r="A10" s="243"/>
      <c r="D10" s="244"/>
      <c r="E10" s="248" t="e">
        <f>SUM(D8:D9)</f>
        <v>#REF!</v>
      </c>
    </row>
    <row r="11" spans="1:6" s="246" customFormat="1" x14ac:dyDescent="0.35">
      <c r="A11" s="245" t="s">
        <v>640</v>
      </c>
      <c r="D11" s="247"/>
      <c r="E11" s="248"/>
      <c r="F11" s="249"/>
    </row>
    <row r="12" spans="1:6" x14ac:dyDescent="0.35">
      <c r="A12" s="243">
        <v>1</v>
      </c>
      <c r="B12" s="241" t="s">
        <v>643</v>
      </c>
      <c r="D12" s="244">
        <v>0</v>
      </c>
      <c r="E12" s="242"/>
    </row>
    <row r="13" spans="1:6" x14ac:dyDescent="0.35">
      <c r="A13" s="243">
        <v>2</v>
      </c>
      <c r="B13" s="241" t="s">
        <v>644</v>
      </c>
      <c r="D13" s="244">
        <v>0</v>
      </c>
      <c r="E13" s="242"/>
    </row>
    <row r="14" spans="1:6" x14ac:dyDescent="0.35">
      <c r="A14" s="243">
        <v>3</v>
      </c>
      <c r="B14" s="241" t="s">
        <v>645</v>
      </c>
      <c r="D14" s="244">
        <v>0</v>
      </c>
      <c r="E14" s="242"/>
    </row>
    <row r="15" spans="1:6" x14ac:dyDescent="0.35">
      <c r="A15" s="243">
        <v>4</v>
      </c>
      <c r="B15" s="241" t="s">
        <v>646</v>
      </c>
      <c r="D15" s="244">
        <v>0</v>
      </c>
      <c r="E15" s="242"/>
    </row>
    <row r="16" spans="1:6" x14ac:dyDescent="0.35">
      <c r="A16" s="243">
        <v>5</v>
      </c>
      <c r="B16" s="241" t="s">
        <v>647</v>
      </c>
      <c r="D16" s="244">
        <v>0</v>
      </c>
      <c r="E16" s="242"/>
    </row>
    <row r="17" spans="1:6" x14ac:dyDescent="0.35">
      <c r="A17" s="243">
        <v>6</v>
      </c>
      <c r="B17" s="241" t="s">
        <v>648</v>
      </c>
      <c r="D17" s="244">
        <v>0</v>
      </c>
      <c r="E17" s="242"/>
    </row>
    <row r="18" spans="1:6" x14ac:dyDescent="0.35">
      <c r="A18" s="243">
        <v>7</v>
      </c>
      <c r="B18" s="241" t="s">
        <v>650</v>
      </c>
      <c r="D18" s="244">
        <v>0</v>
      </c>
      <c r="E18" s="242"/>
    </row>
    <row r="19" spans="1:6" x14ac:dyDescent="0.35">
      <c r="A19" s="243"/>
      <c r="D19" s="244"/>
      <c r="E19" s="242">
        <f>SUM(D12:D18)</f>
        <v>0</v>
      </c>
    </row>
    <row r="20" spans="1:6" x14ac:dyDescent="0.35">
      <c r="A20" s="243"/>
      <c r="D20" s="244"/>
      <c r="E20" s="242"/>
    </row>
    <row r="21" spans="1:6" s="246" customFormat="1" x14ac:dyDescent="0.35">
      <c r="A21" s="252" t="s">
        <v>655</v>
      </c>
      <c r="B21" s="253"/>
      <c r="C21" s="253"/>
      <c r="D21" s="254"/>
      <c r="E21" s="255" t="e">
        <f>E6+E10-E19</f>
        <v>#REF!</v>
      </c>
      <c r="F21" s="249"/>
    </row>
  </sheetData>
  <mergeCells count="2">
    <mergeCell ref="A2:D2"/>
    <mergeCell ref="A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0"/>
  <sheetViews>
    <sheetView workbookViewId="0">
      <selection activeCell="J17" sqref="J17"/>
    </sheetView>
  </sheetViews>
  <sheetFormatPr defaultRowHeight="14.5" x14ac:dyDescent="0.35"/>
  <cols>
    <col min="2" max="2" width="4" customWidth="1"/>
    <col min="3" max="3" width="19" bestFit="1" customWidth="1"/>
    <col min="4" max="4" width="8.54296875" bestFit="1" customWidth="1"/>
    <col min="5" max="5" width="14.26953125" bestFit="1" customWidth="1"/>
    <col min="6" max="6" width="7.7265625" customWidth="1"/>
    <col min="7" max="7" width="10" customWidth="1"/>
    <col min="8" max="8" width="12.54296875" customWidth="1"/>
  </cols>
  <sheetData>
    <row r="2" spans="2:7" ht="15" thickBot="1" x14ac:dyDescent="0.4">
      <c r="B2" s="114"/>
      <c r="C2" s="111" t="s">
        <v>317</v>
      </c>
      <c r="D2" s="280" t="s">
        <v>265</v>
      </c>
      <c r="E2" s="281"/>
      <c r="F2" s="286"/>
      <c r="G2" s="114" t="s">
        <v>318</v>
      </c>
    </row>
    <row r="3" spans="2:7" ht="15" thickTop="1" x14ac:dyDescent="0.35">
      <c r="B3" s="25"/>
      <c r="D3" s="22"/>
      <c r="E3" s="20"/>
      <c r="F3" s="27"/>
      <c r="G3" s="25"/>
    </row>
    <row r="4" spans="2:7" x14ac:dyDescent="0.35">
      <c r="B4" s="25">
        <v>1</v>
      </c>
      <c r="C4" t="s">
        <v>233</v>
      </c>
      <c r="D4" s="22" t="s">
        <v>242</v>
      </c>
      <c r="E4" s="20" t="s">
        <v>243</v>
      </c>
      <c r="F4" s="27" t="s">
        <v>247</v>
      </c>
      <c r="G4" s="25">
        <v>5920555</v>
      </c>
    </row>
    <row r="5" spans="2:7" x14ac:dyDescent="0.35">
      <c r="B5" s="25">
        <v>2</v>
      </c>
      <c r="C5" s="164" t="s">
        <v>234</v>
      </c>
      <c r="D5" s="22" t="s">
        <v>242</v>
      </c>
      <c r="E5" s="20" t="s">
        <v>244</v>
      </c>
      <c r="F5" s="27" t="s">
        <v>248</v>
      </c>
      <c r="G5" s="25">
        <v>5933239</v>
      </c>
    </row>
    <row r="6" spans="2:7" x14ac:dyDescent="0.35">
      <c r="B6" s="25">
        <v>3</v>
      </c>
      <c r="C6" t="s">
        <v>235</v>
      </c>
      <c r="D6" s="22" t="s">
        <v>242</v>
      </c>
      <c r="E6" s="20" t="s">
        <v>245</v>
      </c>
      <c r="F6" s="27" t="s">
        <v>249</v>
      </c>
      <c r="G6" s="25">
        <v>5933952</v>
      </c>
    </row>
    <row r="7" spans="2:7" x14ac:dyDescent="0.35">
      <c r="B7" s="25">
        <v>4</v>
      </c>
      <c r="C7" t="s">
        <v>236</v>
      </c>
      <c r="D7" s="22" t="s">
        <v>242</v>
      </c>
      <c r="E7" s="20" t="s">
        <v>243</v>
      </c>
      <c r="F7" s="27" t="s">
        <v>250</v>
      </c>
      <c r="G7" s="25">
        <v>5933832</v>
      </c>
    </row>
    <row r="8" spans="2:7" x14ac:dyDescent="0.35">
      <c r="B8" s="25">
        <v>5</v>
      </c>
      <c r="C8" t="s">
        <v>48</v>
      </c>
      <c r="D8" s="22" t="s">
        <v>49</v>
      </c>
      <c r="E8" s="20" t="s">
        <v>71</v>
      </c>
      <c r="F8" s="28">
        <v>21</v>
      </c>
      <c r="G8" s="25">
        <v>5933021</v>
      </c>
    </row>
    <row r="9" spans="2:7" x14ac:dyDescent="0.35">
      <c r="B9" s="25">
        <v>6</v>
      </c>
      <c r="C9" s="164" t="s">
        <v>237</v>
      </c>
      <c r="D9" s="22" t="s">
        <v>242</v>
      </c>
      <c r="E9" s="20" t="s">
        <v>246</v>
      </c>
      <c r="F9" s="27" t="s">
        <v>251</v>
      </c>
      <c r="G9" s="25">
        <v>5933398</v>
      </c>
    </row>
    <row r="10" spans="2:7" x14ac:dyDescent="0.35">
      <c r="B10" s="25">
        <v>7</v>
      </c>
      <c r="C10" t="s">
        <v>64</v>
      </c>
      <c r="D10" s="22" t="s">
        <v>242</v>
      </c>
      <c r="E10" s="20" t="s">
        <v>246</v>
      </c>
      <c r="F10" s="27" t="s">
        <v>252</v>
      </c>
      <c r="G10" s="25">
        <v>5933445</v>
      </c>
    </row>
    <row r="11" spans="2:7" x14ac:dyDescent="0.35">
      <c r="B11" s="25">
        <v>8</v>
      </c>
      <c r="C11" s="164" t="s">
        <v>8</v>
      </c>
      <c r="D11" s="22" t="s">
        <v>242</v>
      </c>
      <c r="E11" s="20" t="s">
        <v>245</v>
      </c>
      <c r="F11" s="27" t="s">
        <v>253</v>
      </c>
      <c r="G11" s="25">
        <v>5922272</v>
      </c>
    </row>
    <row r="12" spans="2:7" x14ac:dyDescent="0.35">
      <c r="B12" s="25">
        <v>9</v>
      </c>
      <c r="C12" t="s">
        <v>188</v>
      </c>
      <c r="D12" s="22" t="s">
        <v>242</v>
      </c>
      <c r="E12" s="20" t="s">
        <v>244</v>
      </c>
      <c r="F12" s="27" t="s">
        <v>254</v>
      </c>
      <c r="G12" s="25">
        <v>5939232</v>
      </c>
    </row>
    <row r="13" spans="2:7" x14ac:dyDescent="0.35">
      <c r="B13" s="25">
        <v>10</v>
      </c>
      <c r="C13" t="s">
        <v>322</v>
      </c>
      <c r="D13" s="22" t="s">
        <v>242</v>
      </c>
      <c r="E13" s="20" t="s">
        <v>243</v>
      </c>
      <c r="F13" s="27" t="s">
        <v>255</v>
      </c>
      <c r="G13" s="25">
        <v>5923181</v>
      </c>
    </row>
    <row r="14" spans="2:7" x14ac:dyDescent="0.35">
      <c r="B14" s="25">
        <v>11</v>
      </c>
      <c r="C14" t="s">
        <v>141</v>
      </c>
      <c r="D14" s="22" t="s">
        <v>242</v>
      </c>
      <c r="E14" s="20" t="s">
        <v>244</v>
      </c>
      <c r="F14" s="27" t="s">
        <v>256</v>
      </c>
      <c r="G14" s="25">
        <v>5933374</v>
      </c>
    </row>
    <row r="15" spans="2:7" x14ac:dyDescent="0.35">
      <c r="B15" s="25">
        <v>12</v>
      </c>
      <c r="C15" t="s">
        <v>238</v>
      </c>
      <c r="D15" s="22" t="s">
        <v>49</v>
      </c>
      <c r="E15" s="20" t="s">
        <v>71</v>
      </c>
      <c r="F15" s="28">
        <v>29</v>
      </c>
      <c r="G15" s="25">
        <v>5922201</v>
      </c>
    </row>
    <row r="16" spans="2:7" x14ac:dyDescent="0.35">
      <c r="B16" s="25">
        <v>13</v>
      </c>
      <c r="C16" t="s">
        <v>239</v>
      </c>
      <c r="D16" s="22" t="s">
        <v>242</v>
      </c>
      <c r="E16" s="20" t="s">
        <v>244</v>
      </c>
      <c r="F16" s="27" t="s">
        <v>257</v>
      </c>
      <c r="G16" s="25">
        <v>5933391</v>
      </c>
    </row>
    <row r="17" spans="2:7" x14ac:dyDescent="0.35">
      <c r="B17" s="25">
        <v>14</v>
      </c>
      <c r="C17" t="s">
        <v>240</v>
      </c>
      <c r="D17" s="22" t="s">
        <v>242</v>
      </c>
      <c r="E17" s="20" t="s">
        <v>245</v>
      </c>
      <c r="F17" s="27" t="s">
        <v>258</v>
      </c>
      <c r="G17" s="25">
        <v>5934256</v>
      </c>
    </row>
    <row r="18" spans="2:7" x14ac:dyDescent="0.35">
      <c r="B18" s="25">
        <v>15</v>
      </c>
      <c r="C18" t="s">
        <v>241</v>
      </c>
      <c r="D18" s="22" t="s">
        <v>242</v>
      </c>
      <c r="E18" s="20" t="s">
        <v>243</v>
      </c>
      <c r="F18" s="27" t="s">
        <v>259</v>
      </c>
      <c r="G18" s="25">
        <v>5933846</v>
      </c>
    </row>
    <row r="19" spans="2:7" x14ac:dyDescent="0.35">
      <c r="B19" s="25"/>
      <c r="D19" s="22"/>
      <c r="E19" s="20"/>
      <c r="F19" s="27"/>
      <c r="G19" s="25"/>
    </row>
    <row r="20" spans="2:7" x14ac:dyDescent="0.35">
      <c r="B20" s="45"/>
      <c r="C20" s="46"/>
      <c r="D20" s="47"/>
      <c r="E20" s="46"/>
      <c r="F20" s="50"/>
      <c r="G20" s="45"/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amang-ori</vt:lpstr>
      <vt:lpstr>REKAP</vt:lpstr>
      <vt:lpstr>TM</vt:lpstr>
      <vt:lpstr>Rekap Wafat</vt:lpstr>
      <vt:lpstr>Sheet1</vt:lpstr>
      <vt:lpstr>Keuangan 2025</vt:lpstr>
      <vt:lpstr>Cek List</vt:lpstr>
      <vt:lpstr>Sheet3</vt:lpstr>
      <vt:lpstr>relawan</vt:lpstr>
      <vt:lpstr>inventaris</vt:lpstr>
    </vt:vector>
  </TitlesOfParts>
  <Company>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sosialita</dc:creator>
  <cp:lastModifiedBy>YOGA370</cp:lastModifiedBy>
  <cp:lastPrinted>2019-02-02T02:43:01Z</cp:lastPrinted>
  <dcterms:created xsi:type="dcterms:W3CDTF">2010-10-16T08:01:10Z</dcterms:created>
  <dcterms:modified xsi:type="dcterms:W3CDTF">2025-09-10T06:10:06Z</dcterms:modified>
</cp:coreProperties>
</file>