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Alex\Uni\MS IA\1 Curso\SPRING 2022\Special Topics Comp Stat &amp; Pro\Assignments\HW8\"/>
    </mc:Choice>
  </mc:AlternateContent>
  <xr:revisionPtr revIDLastSave="0" documentId="13_ncr:1_{0CE39ED1-3AE4-4AEC-8A48-4E10D423E948}" xr6:coauthVersionLast="47" xr6:coauthVersionMax="47" xr10:uidLastSave="{00000000-0000-0000-0000-000000000000}"/>
  <bookViews>
    <workbookView xWindow="-108" yWindow="-108" windowWidth="23256" windowHeight="12576" activeTab="2" xr2:uid="{42A558A3-2AB8-4F5F-8525-BF459F87B4C8}"/>
  </bookViews>
  <sheets>
    <sheet name="Part A" sheetId="1" r:id="rId1"/>
    <sheet name="Part B" sheetId="2" r:id="rId2"/>
    <sheet name="Part 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3" i="4" l="1"/>
  <c r="O25" i="4"/>
  <c r="L24" i="4"/>
  <c r="M24" i="4"/>
  <c r="N24" i="4"/>
  <c r="M23" i="4"/>
  <c r="N23" i="4"/>
  <c r="L23" i="4"/>
  <c r="H24" i="4"/>
  <c r="I24" i="4"/>
  <c r="J24" i="4"/>
  <c r="I23" i="4"/>
  <c r="J23" i="4"/>
  <c r="H23" i="4"/>
  <c r="D25" i="4"/>
  <c r="E25" i="4"/>
  <c r="C25" i="4"/>
  <c r="F24" i="4"/>
  <c r="F23" i="4"/>
  <c r="E7" i="4"/>
  <c r="D6" i="4" s="1"/>
  <c r="E5" i="2"/>
  <c r="D5" i="2"/>
  <c r="C5" i="2"/>
  <c r="B5" i="2"/>
  <c r="E4" i="2"/>
  <c r="E3" i="2"/>
  <c r="I3" i="2" s="1"/>
  <c r="E5" i="1"/>
  <c r="G3" i="1" s="1"/>
  <c r="K3" i="1" s="1"/>
  <c r="C5" i="1"/>
  <c r="D5" i="1"/>
  <c r="B5" i="1"/>
  <c r="E3" i="1"/>
  <c r="E4" i="1"/>
  <c r="B5" i="4" l="1"/>
  <c r="C5" i="4"/>
  <c r="D5" i="4"/>
  <c r="B6" i="4"/>
  <c r="C6" i="4"/>
  <c r="D7" i="4"/>
  <c r="G4" i="1"/>
  <c r="H3" i="1"/>
  <c r="G4" i="2"/>
  <c r="K4" i="2" s="1"/>
  <c r="H3" i="2"/>
  <c r="L3" i="2" s="1"/>
  <c r="G3" i="2"/>
  <c r="K3" i="2" s="1"/>
  <c r="I4" i="2"/>
  <c r="M4" i="2" s="1"/>
  <c r="H4" i="2"/>
  <c r="L4" i="2" s="1"/>
  <c r="M3" i="2"/>
  <c r="N5" i="2"/>
  <c r="I3" i="1"/>
  <c r="M3" i="1" s="1"/>
  <c r="H4" i="1"/>
  <c r="I4" i="1"/>
  <c r="L3" i="1"/>
  <c r="C7" i="4" l="1"/>
  <c r="E6" i="4"/>
  <c r="M4" i="1"/>
  <c r="K4" i="1"/>
  <c r="L4" i="1"/>
  <c r="N5" i="1" l="1"/>
  <c r="I6" i="4"/>
  <c r="M6" i="4" s="1"/>
  <c r="H6" i="4"/>
  <c r="L6" i="4" s="1"/>
  <c r="E5" i="4"/>
  <c r="H5" i="4" s="1"/>
  <c r="L5" i="4" s="1"/>
  <c r="I5" i="4" l="1"/>
  <c r="M5" i="4" s="1"/>
  <c r="B7" i="4"/>
  <c r="G6" i="4" s="1"/>
  <c r="K6" i="4" s="1"/>
  <c r="G5" i="4" l="1"/>
  <c r="K5" i="4" s="1"/>
  <c r="N7" i="4" s="1"/>
</calcChain>
</file>

<file path=xl/sharedStrings.xml><?xml version="1.0" encoding="utf-8"?>
<sst xmlns="http://schemas.openxmlformats.org/spreadsheetml/2006/main" count="17" uniqueCount="12">
  <si>
    <r>
      <t>e</t>
    </r>
    <r>
      <rPr>
        <vertAlign val="subscript"/>
        <sz val="11"/>
        <color theme="1"/>
        <rFont val="Calibri"/>
        <family val="2"/>
        <scheme val="minor"/>
      </rPr>
      <t>ij</t>
    </r>
  </si>
  <si>
    <r>
      <t xml:space="preserve">Chi-square, for </t>
    </r>
    <r>
      <rPr>
        <sz val="11"/>
        <color theme="1"/>
        <rFont val="Calibri"/>
        <family val="2"/>
      </rPr>
      <t>α=0.1, and df=2</t>
    </r>
  </si>
  <si>
    <t>n</t>
  </si>
  <si>
    <r>
      <t>Reject H</t>
    </r>
    <r>
      <rPr>
        <vertAlign val="subscript"/>
        <sz val="11"/>
        <color theme="1"/>
        <rFont val="Calibri"/>
        <family val="2"/>
        <scheme val="minor"/>
      </rPr>
      <t>o</t>
    </r>
  </si>
  <si>
    <r>
      <t>Dont Reject H</t>
    </r>
    <r>
      <rPr>
        <vertAlign val="subscript"/>
        <sz val="11"/>
        <color theme="1"/>
        <rFont val="Calibri"/>
        <family val="2"/>
        <scheme val="minor"/>
      </rPr>
      <t>o</t>
    </r>
  </si>
  <si>
    <t>Author: Alex C Parra</t>
  </si>
  <si>
    <t>Another Approach</t>
  </si>
  <si>
    <r>
      <t>p</t>
    </r>
    <r>
      <rPr>
        <vertAlign val="subscript"/>
        <sz val="11"/>
        <color theme="1"/>
        <rFont val="Calibri"/>
        <family val="2"/>
        <scheme val="minor"/>
      </rPr>
      <t>ij</t>
    </r>
  </si>
  <si>
    <r>
      <t>p</t>
    </r>
    <r>
      <rPr>
        <vertAlign val="subscript"/>
        <sz val="11"/>
        <color theme="1"/>
        <rFont val="Calibri"/>
        <family val="2"/>
        <scheme val="minor"/>
      </rPr>
      <t>i*</t>
    </r>
  </si>
  <si>
    <r>
      <t>p</t>
    </r>
    <r>
      <rPr>
        <vertAlign val="subscript"/>
        <sz val="11"/>
        <color theme="1"/>
        <rFont val="Calibri"/>
        <family val="2"/>
        <scheme val="minor"/>
      </rPr>
      <t>*j</t>
    </r>
  </si>
  <si>
    <r>
      <t>p</t>
    </r>
    <r>
      <rPr>
        <vertAlign val="subscript"/>
        <sz val="11"/>
        <color theme="1"/>
        <rFont val="Calibri"/>
        <family val="2"/>
        <scheme val="minor"/>
      </rPr>
      <t>i*</t>
    </r>
    <r>
      <rPr>
        <sz val="11"/>
        <color theme="1"/>
        <rFont val="Calibri"/>
        <family val="2"/>
        <scheme val="minor"/>
      </rPr>
      <t xml:space="preserve"> * p</t>
    </r>
    <r>
      <rPr>
        <vertAlign val="subscript"/>
        <sz val="11"/>
        <color theme="1"/>
        <rFont val="Calibri"/>
        <family val="2"/>
        <scheme val="minor"/>
      </rPr>
      <t>*j</t>
    </r>
  </si>
  <si>
    <t>summation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</si>
</sst>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6" xfId="0" applyFill="1" applyBorder="1"/>
    <xf numFmtId="0" fontId="0" fillId="2" borderId="17" xfId="0" applyFill="1" applyBorder="1"/>
    <xf numFmtId="0" fontId="1" fillId="3" borderId="0" xfId="0" applyFont="1" applyFill="1"/>
    <xf numFmtId="0" fontId="0" fillId="4" borderId="0" xfId="0" applyFill="1"/>
    <xf numFmtId="0" fontId="5" fillId="0" borderId="0" xfId="0" applyFont="1"/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5</xdr:col>
      <xdr:colOff>262573</xdr:colOff>
      <xdr:row>19</xdr:row>
      <xdr:rowOff>93196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5FAAE0A-5C30-45F5-8F2B-61D2EA6E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30780"/>
          <a:ext cx="2533333" cy="1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B41B-D5D1-4FF9-8177-69AC86794216}">
  <dimension ref="A2:N14"/>
  <sheetViews>
    <sheetView workbookViewId="0">
      <selection activeCell="D4" sqref="A2:D4"/>
    </sheetView>
  </sheetViews>
  <sheetFormatPr baseColWidth="10" defaultRowHeight="14.4" x14ac:dyDescent="0.3"/>
  <cols>
    <col min="1" max="1" width="2" bestFit="1" customWidth="1"/>
    <col min="2" max="9" width="7.77734375" customWidth="1"/>
    <col min="11" max="14" width="7.77734375" customWidth="1"/>
  </cols>
  <sheetData>
    <row r="2" spans="1:14" ht="15.6" x14ac:dyDescent="0.35">
      <c r="A2" s="12"/>
      <c r="B2" s="17">
        <v>1</v>
      </c>
      <c r="C2" s="17">
        <v>2</v>
      </c>
      <c r="D2" s="17">
        <v>3</v>
      </c>
      <c r="E2" s="10"/>
      <c r="F2" s="5"/>
      <c r="G2" s="13" t="s">
        <v>0</v>
      </c>
      <c r="H2" s="14"/>
      <c r="I2" s="15"/>
    </row>
    <row r="3" spans="1:14" x14ac:dyDescent="0.3">
      <c r="A3" s="18">
        <v>1</v>
      </c>
      <c r="B3" s="5">
        <v>13</v>
      </c>
      <c r="C3" s="5">
        <v>19</v>
      </c>
      <c r="D3" s="5">
        <v>28</v>
      </c>
      <c r="E3" s="19">
        <f>SUM(B3:D3)</f>
        <v>60</v>
      </c>
      <c r="F3" s="5"/>
      <c r="G3" s="4">
        <f>($E3*B$5)/$E$5</f>
        <v>12</v>
      </c>
      <c r="H3" s="5">
        <f>($E3*C$5)/$E$5</f>
        <v>18</v>
      </c>
      <c r="I3" s="6">
        <f>($E3*D$5)/$E$5</f>
        <v>30</v>
      </c>
      <c r="K3" s="1">
        <f>((B3-G3)^2)/G3</f>
        <v>8.3333333333333329E-2</v>
      </c>
      <c r="L3" s="2">
        <f>((C3-H3)^2)/H3</f>
        <v>5.5555555555555552E-2</v>
      </c>
      <c r="M3" s="3">
        <f>((D3-I3)^2)/I3</f>
        <v>0.13333333333333333</v>
      </c>
      <c r="N3" s="3"/>
    </row>
    <row r="4" spans="1:14" x14ac:dyDescent="0.3">
      <c r="A4" s="18">
        <v>2</v>
      </c>
      <c r="B4" s="5">
        <v>7</v>
      </c>
      <c r="C4" s="5">
        <v>11</v>
      </c>
      <c r="D4" s="5">
        <v>22</v>
      </c>
      <c r="E4" s="18">
        <f>SUM(B4:D4)</f>
        <v>40</v>
      </c>
      <c r="F4" s="5"/>
      <c r="G4" s="7">
        <f>($E4*B$5)/$E$5</f>
        <v>8</v>
      </c>
      <c r="H4" s="8">
        <f t="shared" ref="H4" si="0">($E4*C$5)/$E$5</f>
        <v>12</v>
      </c>
      <c r="I4" s="9">
        <f t="shared" ref="I4" si="1">($E4*D$5)/$E$5</f>
        <v>20</v>
      </c>
      <c r="K4" s="7">
        <f>((B4-G4)^2)/G4</f>
        <v>0.125</v>
      </c>
      <c r="L4" s="8">
        <f>((C4-H4)^2)/H4</f>
        <v>8.3333333333333329E-2</v>
      </c>
      <c r="M4" s="9">
        <f>((D4-I4)^2)/I4</f>
        <v>0.2</v>
      </c>
      <c r="N4" s="6"/>
    </row>
    <row r="5" spans="1:14" x14ac:dyDescent="0.3">
      <c r="A5" s="11"/>
      <c r="B5" s="16">
        <f>SUM(B3:B4)</f>
        <v>20</v>
      </c>
      <c r="C5" s="17">
        <f t="shared" ref="C5:D5" si="2">SUM(C3:C4)</f>
        <v>30</v>
      </c>
      <c r="D5" s="17">
        <f t="shared" si="2"/>
        <v>50</v>
      </c>
      <c r="E5" s="12">
        <f>SUM(B3:D4)</f>
        <v>100</v>
      </c>
      <c r="F5" s="5"/>
      <c r="G5" s="5"/>
      <c r="H5" s="5"/>
      <c r="I5" s="5"/>
      <c r="K5" s="7"/>
      <c r="L5" s="8"/>
      <c r="M5" s="8"/>
      <c r="N5" s="12">
        <f>SUM(K3:M4)</f>
        <v>0.68055555555555558</v>
      </c>
    </row>
    <row r="6" spans="1:14" x14ac:dyDescent="0.3">
      <c r="A6" s="5"/>
      <c r="B6" s="5"/>
      <c r="C6" s="5"/>
      <c r="D6" s="5"/>
      <c r="E6" s="5"/>
      <c r="F6" s="5"/>
    </row>
    <row r="8" spans="1:14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x14ac:dyDescent="0.3">
      <c r="A9" s="5"/>
      <c r="B9" s="5"/>
      <c r="C9" s="5"/>
      <c r="D9" s="5"/>
      <c r="E9" s="5"/>
      <c r="F9" s="5"/>
      <c r="G9" s="20"/>
      <c r="H9" s="20"/>
      <c r="I9" s="20"/>
      <c r="J9" s="5"/>
      <c r="K9" s="5"/>
      <c r="L9" s="5"/>
      <c r="M9" s="5"/>
      <c r="N9" s="5"/>
    </row>
    <row r="10" spans="1:14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x14ac:dyDescent="0.3">
      <c r="B14" s="26" t="s">
        <v>5</v>
      </c>
    </row>
  </sheetData>
  <mergeCells count="2">
    <mergeCell ref="G2:I2"/>
    <mergeCell ref="G9:I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0AD18-4304-4DBE-A5AF-04892623BB44}">
  <dimension ref="A2:N14"/>
  <sheetViews>
    <sheetView workbookViewId="0">
      <selection activeCell="B14" sqref="B14"/>
    </sheetView>
  </sheetViews>
  <sheetFormatPr baseColWidth="10" defaultRowHeight="14.4" x14ac:dyDescent="0.3"/>
  <cols>
    <col min="1" max="1" width="2" customWidth="1"/>
    <col min="2" max="14" width="7.77734375" customWidth="1"/>
  </cols>
  <sheetData>
    <row r="2" spans="1:14" ht="15.6" x14ac:dyDescent="0.35">
      <c r="A2" s="12"/>
      <c r="B2" s="17">
        <v>1</v>
      </c>
      <c r="C2" s="17">
        <v>2</v>
      </c>
      <c r="D2" s="17">
        <v>3</v>
      </c>
      <c r="E2" s="10"/>
      <c r="F2" s="5"/>
      <c r="G2" s="13" t="s">
        <v>0</v>
      </c>
      <c r="H2" s="14"/>
      <c r="I2" s="15"/>
    </row>
    <row r="3" spans="1:14" x14ac:dyDescent="0.3">
      <c r="A3" s="18">
        <v>1</v>
      </c>
      <c r="B3" s="5">
        <v>130</v>
      </c>
      <c r="C3" s="5">
        <v>190</v>
      </c>
      <c r="D3" s="5">
        <v>280</v>
      </c>
      <c r="E3" s="19">
        <f>SUM(B3:D3)</f>
        <v>600</v>
      </c>
      <c r="F3" s="5"/>
      <c r="G3" s="4">
        <f>($E3*B$5)/$E$5</f>
        <v>120</v>
      </c>
      <c r="H3" s="5">
        <f t="shared" ref="H3:I3" si="0">($E3*C$5)/$E$5</f>
        <v>180</v>
      </c>
      <c r="I3" s="6">
        <f t="shared" si="0"/>
        <v>300</v>
      </c>
      <c r="K3" s="1">
        <f>((B3-G3)^2)/G3</f>
        <v>0.83333333333333337</v>
      </c>
      <c r="L3" s="2">
        <f>((C3-H3)^2)/H3</f>
        <v>0.55555555555555558</v>
      </c>
      <c r="M3" s="3">
        <f>((D3-I3)^2)/I3</f>
        <v>1.3333333333333333</v>
      </c>
      <c r="N3" s="3"/>
    </row>
    <row r="4" spans="1:14" x14ac:dyDescent="0.3">
      <c r="A4" s="18">
        <v>2</v>
      </c>
      <c r="B4" s="5">
        <v>70</v>
      </c>
      <c r="C4" s="5">
        <v>110</v>
      </c>
      <c r="D4" s="5">
        <v>220</v>
      </c>
      <c r="E4" s="18">
        <f>SUM(B4:D4)</f>
        <v>400</v>
      </c>
      <c r="F4" s="5"/>
      <c r="G4" s="7">
        <f>($E4*B$5)/$E$5</f>
        <v>80</v>
      </c>
      <c r="H4" s="8">
        <f t="shared" ref="H4" si="1">($E4*C$5)/$E$5</f>
        <v>120</v>
      </c>
      <c r="I4" s="9">
        <f t="shared" ref="I4" si="2">($E4*D$5)/$E$5</f>
        <v>200</v>
      </c>
      <c r="K4" s="7">
        <f>((B4-G4)^2)/G4</f>
        <v>1.25</v>
      </c>
      <c r="L4" s="8">
        <f>((C4-H4)^2)/H4</f>
        <v>0.83333333333333337</v>
      </c>
      <c r="M4" s="9">
        <f>((D4-I4)^2)/I4</f>
        <v>2</v>
      </c>
      <c r="N4" s="6"/>
    </row>
    <row r="5" spans="1:14" x14ac:dyDescent="0.3">
      <c r="A5" s="11"/>
      <c r="B5" s="16">
        <f>SUM(B3:B4)</f>
        <v>200</v>
      </c>
      <c r="C5" s="17">
        <f t="shared" ref="C5:D5" si="3">SUM(C3:C4)</f>
        <v>300</v>
      </c>
      <c r="D5" s="17">
        <f t="shared" si="3"/>
        <v>500</v>
      </c>
      <c r="E5" s="12">
        <f>SUM(B3:D4)</f>
        <v>1000</v>
      </c>
      <c r="F5" s="5"/>
      <c r="G5" s="5"/>
      <c r="H5" s="5"/>
      <c r="I5" s="5"/>
      <c r="K5" s="7"/>
      <c r="L5" s="8"/>
      <c r="M5" s="8"/>
      <c r="N5" s="12">
        <f>SUM(K3:M4)</f>
        <v>6.8055555555555554</v>
      </c>
    </row>
    <row r="6" spans="1:14" x14ac:dyDescent="0.3">
      <c r="A6" s="5"/>
      <c r="B6" s="5"/>
      <c r="C6" s="5"/>
      <c r="D6" s="5"/>
      <c r="E6" s="5"/>
      <c r="F6" s="5"/>
    </row>
    <row r="14" spans="1:14" x14ac:dyDescent="0.3">
      <c r="B14" s="26" t="s">
        <v>5</v>
      </c>
    </row>
  </sheetData>
  <mergeCells count="1">
    <mergeCell ref="G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5A0C-075A-49D9-AB93-7F2DF6AB7649}">
  <dimension ref="A1:Q31"/>
  <sheetViews>
    <sheetView tabSelected="1" workbookViewId="0">
      <selection activeCell="I18" sqref="I18"/>
    </sheetView>
  </sheetViews>
  <sheetFormatPr baseColWidth="10" defaultRowHeight="14.4" x14ac:dyDescent="0.3"/>
  <cols>
    <col min="1" max="1" width="2" bestFit="1" customWidth="1"/>
    <col min="2" max="14" width="7.77734375" customWidth="1"/>
    <col min="16" max="16" width="4.5546875" customWidth="1"/>
  </cols>
  <sheetData>
    <row r="1" spans="1:17" ht="15" thickBot="1" x14ac:dyDescent="0.35">
      <c r="A1" s="22" t="s">
        <v>2</v>
      </c>
      <c r="B1" s="23">
        <v>677</v>
      </c>
    </row>
    <row r="4" spans="1:17" ht="15.6" x14ac:dyDescent="0.35">
      <c r="A4" s="12"/>
      <c r="B4" s="17">
        <v>1</v>
      </c>
      <c r="C4" s="17">
        <v>2</v>
      </c>
      <c r="D4" s="17">
        <v>3</v>
      </c>
      <c r="E4" s="10"/>
      <c r="F4" s="5"/>
      <c r="G4" s="13" t="s">
        <v>0</v>
      </c>
      <c r="H4" s="14"/>
      <c r="I4" s="15"/>
    </row>
    <row r="5" spans="1:17" x14ac:dyDescent="0.3">
      <c r="A5" s="18">
        <v>1</v>
      </c>
      <c r="B5" s="5">
        <f>E7*0.13</f>
        <v>88.01</v>
      </c>
      <c r="C5" s="5">
        <f>E7*0.19</f>
        <v>128.63</v>
      </c>
      <c r="D5" s="5">
        <f>E7*0.28</f>
        <v>189.56000000000003</v>
      </c>
      <c r="E5" s="19">
        <f>SUM(B5:D5)</f>
        <v>406.20000000000005</v>
      </c>
      <c r="F5" s="5"/>
      <c r="G5" s="4">
        <f>($E5*B$7)/$E$7</f>
        <v>81.240000000000009</v>
      </c>
      <c r="H5" s="5">
        <f>($E5*C$7)/$E$7</f>
        <v>121.86</v>
      </c>
      <c r="I5" s="6">
        <f>($E5*D$7)/$E$7</f>
        <v>203.10000000000002</v>
      </c>
      <c r="K5" s="1">
        <f>((B5-G5)^2)/G5</f>
        <v>0.56416666666666593</v>
      </c>
      <c r="L5" s="2">
        <f>((C5-H5)^2)/H5</f>
        <v>0.37611111111111067</v>
      </c>
      <c r="M5" s="3">
        <f>((D5-I5)^2)/I5</f>
        <v>0.90266666666666551</v>
      </c>
      <c r="N5" s="3"/>
    </row>
    <row r="6" spans="1:17" ht="15.6" x14ac:dyDescent="0.35">
      <c r="A6" s="18">
        <v>2</v>
      </c>
      <c r="B6" s="5">
        <f>E7*0.07</f>
        <v>47.390000000000008</v>
      </c>
      <c r="C6" s="5">
        <f>E7*0.11</f>
        <v>74.47</v>
      </c>
      <c r="D6" s="5">
        <f>E7*0.22</f>
        <v>148.94</v>
      </c>
      <c r="E6" s="18">
        <f>SUM(B6:D6)</f>
        <v>270.8</v>
      </c>
      <c r="F6" s="5"/>
      <c r="G6" s="7">
        <f>($E6*B$7)/$E$7</f>
        <v>54.16</v>
      </c>
      <c r="H6" s="8">
        <f>($E6*C$7)/$E$7</f>
        <v>81.240000000000009</v>
      </c>
      <c r="I6" s="9">
        <f>($E6*D$7)/$E$7</f>
        <v>135.4</v>
      </c>
      <c r="K6" s="7">
        <f>((B6-G6)^2)/G6</f>
        <v>0.84624999999999739</v>
      </c>
      <c r="L6" s="8">
        <f>((C6-H6)^2)/H6</f>
        <v>0.56416666666666826</v>
      </c>
      <c r="M6" s="9">
        <f>((D6-I6)^2)/I6</f>
        <v>1.3539999999999983</v>
      </c>
      <c r="N6" s="6"/>
      <c r="P6" s="24"/>
      <c r="Q6" t="s">
        <v>3</v>
      </c>
    </row>
    <row r="7" spans="1:17" ht="15.6" x14ac:dyDescent="0.35">
      <c r="A7" s="11"/>
      <c r="B7" s="16">
        <f>SUM(B5:B6)</f>
        <v>135.4</v>
      </c>
      <c r="C7" s="17">
        <f t="shared" ref="C7:D7" si="0">SUM(C5:C6)</f>
        <v>203.1</v>
      </c>
      <c r="D7" s="17">
        <f t="shared" si="0"/>
        <v>338.5</v>
      </c>
      <c r="E7" s="12">
        <f>B1</f>
        <v>677</v>
      </c>
      <c r="F7" s="5"/>
      <c r="G7" s="5"/>
      <c r="H7" s="5"/>
      <c r="I7" s="5"/>
      <c r="K7" s="7"/>
      <c r="L7" s="8"/>
      <c r="M7" s="8"/>
      <c r="N7" s="12">
        <f>SUM(K5:M6)</f>
        <v>4.6073611111111061</v>
      </c>
      <c r="P7" s="25"/>
      <c r="Q7" t="s">
        <v>4</v>
      </c>
    </row>
    <row r="8" spans="1:17" x14ac:dyDescent="0.3">
      <c r="A8" s="5"/>
      <c r="B8" s="5"/>
      <c r="C8" s="5"/>
      <c r="D8" s="5"/>
      <c r="E8" s="5"/>
      <c r="F8" s="5"/>
    </row>
    <row r="10" spans="1:17" x14ac:dyDescent="0.3">
      <c r="A10" s="21" t="s">
        <v>1</v>
      </c>
      <c r="B10" s="21"/>
      <c r="C10" s="21"/>
      <c r="D10" s="21"/>
      <c r="E10">
        <v>4.6050000000000004</v>
      </c>
    </row>
    <row r="13" spans="1:17" x14ac:dyDescent="0.3">
      <c r="B13" s="26" t="s">
        <v>6</v>
      </c>
    </row>
    <row r="21" spans="2:17" ht="15" thickBot="1" x14ac:dyDescent="0.35"/>
    <row r="22" spans="2:17" ht="15.6" x14ac:dyDescent="0.35">
      <c r="B22" s="12" t="s">
        <v>7</v>
      </c>
      <c r="C22" s="17">
        <v>1</v>
      </c>
      <c r="D22" s="17">
        <v>2</v>
      </c>
      <c r="E22" s="10">
        <v>3</v>
      </c>
      <c r="F22" s="12" t="s">
        <v>8</v>
      </c>
      <c r="H22" s="13" t="s">
        <v>10</v>
      </c>
      <c r="I22" s="14"/>
      <c r="J22" s="15"/>
      <c r="L22" s="13" t="s">
        <v>11</v>
      </c>
      <c r="M22" s="14"/>
      <c r="N22" s="14"/>
      <c r="O22" s="15"/>
      <c r="Q22" s="27" t="s">
        <v>2</v>
      </c>
    </row>
    <row r="23" spans="2:17" ht="15" thickBot="1" x14ac:dyDescent="0.35">
      <c r="B23" s="18">
        <v>1</v>
      </c>
      <c r="C23" s="5">
        <v>0.13</v>
      </c>
      <c r="D23" s="5">
        <v>0.19</v>
      </c>
      <c r="E23" s="6">
        <v>0.28000000000000003</v>
      </c>
      <c r="F23" s="6">
        <f>SUM(C23:E23)</f>
        <v>0.60000000000000009</v>
      </c>
      <c r="H23" s="4">
        <f>$F23*C$25</f>
        <v>0.12000000000000002</v>
      </c>
      <c r="I23" s="5">
        <f t="shared" ref="I23:J23" si="1">$F23*D$25</f>
        <v>0.18000000000000002</v>
      </c>
      <c r="J23" s="6">
        <f t="shared" si="1"/>
        <v>0.30000000000000004</v>
      </c>
      <c r="L23" s="4">
        <f>((C23-H23)^2)/H23</f>
        <v>8.3333333333333003E-4</v>
      </c>
      <c r="M23" s="5">
        <f t="shared" ref="M23:N23" si="2">((D23-I23)^2)/I23</f>
        <v>5.5555555555555339E-4</v>
      </c>
      <c r="N23" s="6">
        <f t="shared" si="2"/>
        <v>1.3333333333333355E-3</v>
      </c>
      <c r="O23" s="6"/>
      <c r="Q23" s="28">
        <f>E10/O25</f>
        <v>676.65306122449033</v>
      </c>
    </row>
    <row r="24" spans="2:17" x14ac:dyDescent="0.3">
      <c r="B24" s="11">
        <v>2</v>
      </c>
      <c r="C24" s="8">
        <v>7.0000000000000007E-2</v>
      </c>
      <c r="D24" s="8">
        <v>0.11</v>
      </c>
      <c r="E24" s="9">
        <v>0.22</v>
      </c>
      <c r="F24" s="6">
        <f>SUM(C24:E24)</f>
        <v>0.4</v>
      </c>
      <c r="H24" s="7">
        <f>$F24*C$25</f>
        <v>8.0000000000000016E-2</v>
      </c>
      <c r="I24" s="8">
        <f t="shared" ref="I24" si="3">$F24*D$25</f>
        <v>0.12</v>
      </c>
      <c r="J24" s="9">
        <f t="shared" ref="J24" si="4">$F24*E$25</f>
        <v>0.2</v>
      </c>
      <c r="L24" s="7">
        <f>((C24-H24)^2)/H24</f>
        <v>1.250000000000002E-3</v>
      </c>
      <c r="M24" s="8">
        <f t="shared" ref="M24" si="5">((D24-I24)^2)/I24</f>
        <v>8.3333333333333252E-4</v>
      </c>
      <c r="N24" s="9">
        <f t="shared" ref="N24" si="6">((E24-J24)^2)/J24</f>
        <v>1.9999999999999979E-3</v>
      </c>
      <c r="O24" s="6"/>
    </row>
    <row r="25" spans="2:17" ht="15.6" x14ac:dyDescent="0.35">
      <c r="B25" s="12" t="s">
        <v>9</v>
      </c>
      <c r="C25" s="8">
        <f>SUM(C23:C24)</f>
        <v>0.2</v>
      </c>
      <c r="D25" s="8">
        <f t="shared" ref="D25:E25" si="7">SUM(D23:D24)</f>
        <v>0.3</v>
      </c>
      <c r="E25" s="8">
        <f t="shared" si="7"/>
        <v>0.5</v>
      </c>
      <c r="F25" s="9"/>
      <c r="L25" s="7"/>
      <c r="M25" s="8"/>
      <c r="N25" s="8"/>
      <c r="O25" s="9">
        <f>SUM(L23:N24)</f>
        <v>6.8055555555555508E-3</v>
      </c>
    </row>
    <row r="31" spans="2:17" x14ac:dyDescent="0.3">
      <c r="B31" s="26" t="s">
        <v>5</v>
      </c>
    </row>
  </sheetData>
  <mergeCells count="4">
    <mergeCell ref="G4:I4"/>
    <mergeCell ref="A10:D10"/>
    <mergeCell ref="H22:J22"/>
    <mergeCell ref="L22:O22"/>
  </mergeCells>
  <conditionalFormatting sqref="N7">
    <cfRule type="cellIs" dxfId="1" priority="1" operator="lessThan">
      <formula>$E$10</formula>
    </cfRule>
    <cfRule type="cellIs" dxfId="0" priority="2" operator="greaterThan">
      <formula>$E$10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 A</vt:lpstr>
      <vt:lpstr>Part B</vt:lpstr>
      <vt:lpstr>Part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2022-04-09T17:16:24Z</dcterms:created>
  <dcterms:modified xsi:type="dcterms:W3CDTF">2022-04-09T18:35:22Z</dcterms:modified>
</cp:coreProperties>
</file>