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mc:AlternateContent xmlns:mc="http://schemas.openxmlformats.org/markup-compatibility/2006">
    <mc:Choice Requires="x15">
      <x15ac:absPath xmlns:x15ac="http://schemas.microsoft.com/office/spreadsheetml/2010/11/ac" url="D:\3-1\FinMan\Assignment\"/>
    </mc:Choice>
  </mc:AlternateContent>
  <xr:revisionPtr revIDLastSave="0" documentId="13_ncr:1_{53F8FC88-6D51-439F-99AE-7C380C0536CD}" xr6:coauthVersionLast="47" xr6:coauthVersionMax="47" xr10:uidLastSave="{00000000-0000-0000-0000-000000000000}"/>
  <bookViews>
    <workbookView minimized="1" xWindow="1500" yWindow="1500" windowWidth="17280" windowHeight="9960" xr2:uid="{00000000-000D-0000-FFFF-FFFF00000000}"/>
  </bookViews>
  <sheets>
    <sheet name="Introduction" sheetId="1" r:id="rId1"/>
    <sheet name="Part A" sheetId="4" r:id="rId2"/>
    <sheet name="Part B" sheetId="7" r:id="rId3"/>
    <sheet name="Part C" sheetId="8" r:id="rId4"/>
    <sheet name="GLENMARK Share Prices Data" sheetId="2" r:id="rId5"/>
    <sheet name="Nifty 50 Data" sheetId="3" r:id="rId6"/>
    <sheet name="AAA Corporate Bond Data" sheetId="6" r:id="rId7"/>
    <sheet name="Financial Statements" sheetId="9" r:id="rId8"/>
  </sheets>
  <definedNames>
    <definedName name="Rglenmark">'Part A'!$G$3:$G$750</definedName>
    <definedName name="Rnifty">'Part A'!$C$3:$C$750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1" i="8" l="1"/>
  <c r="AV3" i="4"/>
  <c r="AS5" i="4"/>
  <c r="I37" i="8" l="1"/>
  <c r="I38" i="8"/>
  <c r="I39" i="8"/>
  <c r="I40" i="8"/>
  <c r="L37" i="8"/>
  <c r="L38" i="8"/>
  <c r="L39" i="8"/>
  <c r="L40" i="8"/>
  <c r="F38" i="8"/>
  <c r="F39" i="8"/>
  <c r="F40" i="8"/>
  <c r="C42" i="8"/>
  <c r="D38" i="8"/>
  <c r="D39" i="8"/>
  <c r="D40" i="8"/>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G160" i="3"/>
  <c r="G159" i="3"/>
  <c r="G158" i="3"/>
  <c r="G157" i="3"/>
  <c r="G156" i="3"/>
  <c r="G155" i="3"/>
  <c r="G154" i="3"/>
  <c r="G153" i="3"/>
  <c r="G152" i="3"/>
  <c r="G151" i="3"/>
  <c r="G150" i="3"/>
  <c r="G149" i="3"/>
  <c r="G148"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J26" i="8"/>
  <c r="I26" i="8"/>
  <c r="H26" i="8"/>
  <c r="G26" i="8"/>
  <c r="F26" i="8"/>
  <c r="E26" i="8"/>
  <c r="D26" i="8"/>
  <c r="C26" i="8"/>
  <c r="M6" i="8"/>
  <c r="M5" i="8"/>
  <c r="M4" i="8"/>
  <c r="M3" i="8"/>
  <c r="U6" i="7"/>
  <c r="S6" i="7"/>
  <c r="P6" i="7"/>
  <c r="O6" i="7"/>
  <c r="H6" i="7"/>
  <c r="G6" i="7"/>
  <c r="F6" i="7"/>
  <c r="D6" i="7"/>
  <c r="U5" i="7"/>
  <c r="S5" i="7"/>
  <c r="P5" i="7"/>
  <c r="O5" i="7"/>
  <c r="H5" i="7"/>
  <c r="G5" i="7"/>
  <c r="F5" i="7"/>
  <c r="D5" i="7"/>
  <c r="U4" i="7"/>
  <c r="S4" i="7"/>
  <c r="P4" i="7"/>
  <c r="O4" i="7"/>
  <c r="H4" i="7"/>
  <c r="G4" i="7"/>
  <c r="F4" i="7"/>
  <c r="D4" i="7"/>
  <c r="U3" i="7"/>
  <c r="S3" i="7"/>
  <c r="P3" i="7"/>
  <c r="O3" i="7"/>
  <c r="H3" i="7"/>
  <c r="G3" i="7"/>
  <c r="F3" i="7"/>
  <c r="D3" i="7"/>
  <c r="G749" i="4"/>
  <c r="C749" i="4"/>
  <c r="G748" i="4"/>
  <c r="C748" i="4"/>
  <c r="G747" i="4"/>
  <c r="C747" i="4"/>
  <c r="G746" i="4"/>
  <c r="C746" i="4"/>
  <c r="G745" i="4"/>
  <c r="C745" i="4"/>
  <c r="G744" i="4"/>
  <c r="C744" i="4"/>
  <c r="G743" i="4"/>
  <c r="C743" i="4"/>
  <c r="G742" i="4"/>
  <c r="C742" i="4"/>
  <c r="G741" i="4"/>
  <c r="C741" i="4"/>
  <c r="G740" i="4"/>
  <c r="C740" i="4"/>
  <c r="G739" i="4"/>
  <c r="C739" i="4"/>
  <c r="G738" i="4"/>
  <c r="C738" i="4"/>
  <c r="G737" i="4"/>
  <c r="C737" i="4"/>
  <c r="G736" i="4"/>
  <c r="C736" i="4"/>
  <c r="G735" i="4"/>
  <c r="C735" i="4"/>
  <c r="G734" i="4"/>
  <c r="C734" i="4"/>
  <c r="G733" i="4"/>
  <c r="C733" i="4"/>
  <c r="K732" i="4"/>
  <c r="G732" i="4"/>
  <c r="C732" i="4"/>
  <c r="K731" i="4"/>
  <c r="G731" i="4"/>
  <c r="C731" i="4"/>
  <c r="K730" i="4"/>
  <c r="G730" i="4"/>
  <c r="C730" i="4"/>
  <c r="K729" i="4"/>
  <c r="G729" i="4"/>
  <c r="C729" i="4"/>
  <c r="K728" i="4"/>
  <c r="G728" i="4"/>
  <c r="C728" i="4"/>
  <c r="K727" i="4"/>
  <c r="G727" i="4"/>
  <c r="C727" i="4"/>
  <c r="K726" i="4"/>
  <c r="G726" i="4"/>
  <c r="C726" i="4"/>
  <c r="K725" i="4"/>
  <c r="G725" i="4"/>
  <c r="C725" i="4"/>
  <c r="K724" i="4"/>
  <c r="G724" i="4"/>
  <c r="C724" i="4"/>
  <c r="K723" i="4"/>
  <c r="G723" i="4"/>
  <c r="C723" i="4"/>
  <c r="K722" i="4"/>
  <c r="G722" i="4"/>
  <c r="C722" i="4"/>
  <c r="K721" i="4"/>
  <c r="G721" i="4"/>
  <c r="C721" i="4"/>
  <c r="K720" i="4"/>
  <c r="G720" i="4"/>
  <c r="C720" i="4"/>
  <c r="K719" i="4"/>
  <c r="G719" i="4"/>
  <c r="C719" i="4"/>
  <c r="K718" i="4"/>
  <c r="G718" i="4"/>
  <c r="C718" i="4"/>
  <c r="K717" i="4"/>
  <c r="G717" i="4"/>
  <c r="C717" i="4"/>
  <c r="K716" i="4"/>
  <c r="G716" i="4"/>
  <c r="C716" i="4"/>
  <c r="K715" i="4"/>
  <c r="G715" i="4"/>
  <c r="C715" i="4"/>
  <c r="K714" i="4"/>
  <c r="G714" i="4"/>
  <c r="C714" i="4"/>
  <c r="K713" i="4"/>
  <c r="G713" i="4"/>
  <c r="C713" i="4"/>
  <c r="K712" i="4"/>
  <c r="G712" i="4"/>
  <c r="C712" i="4"/>
  <c r="K711" i="4"/>
  <c r="G711" i="4"/>
  <c r="C711" i="4"/>
  <c r="K710" i="4"/>
  <c r="G710" i="4"/>
  <c r="C710" i="4"/>
  <c r="K709" i="4"/>
  <c r="G709" i="4"/>
  <c r="C709" i="4"/>
  <c r="K708" i="4"/>
  <c r="G708" i="4"/>
  <c r="C708" i="4"/>
  <c r="K707" i="4"/>
  <c r="G707" i="4"/>
  <c r="C707" i="4"/>
  <c r="K706" i="4"/>
  <c r="G706" i="4"/>
  <c r="C706" i="4"/>
  <c r="K705" i="4"/>
  <c r="G705" i="4"/>
  <c r="C705" i="4"/>
  <c r="K704" i="4"/>
  <c r="G704" i="4"/>
  <c r="C704" i="4"/>
  <c r="K703" i="4"/>
  <c r="G703" i="4"/>
  <c r="C703" i="4"/>
  <c r="K702" i="4"/>
  <c r="G702" i="4"/>
  <c r="C702" i="4"/>
  <c r="K701" i="4"/>
  <c r="G701" i="4"/>
  <c r="C701" i="4"/>
  <c r="K700" i="4"/>
  <c r="G700" i="4"/>
  <c r="C700" i="4"/>
  <c r="K699" i="4"/>
  <c r="G699" i="4"/>
  <c r="C699" i="4"/>
  <c r="K698" i="4"/>
  <c r="G698" i="4"/>
  <c r="C698" i="4"/>
  <c r="K697" i="4"/>
  <c r="G697" i="4"/>
  <c r="C697" i="4"/>
  <c r="K696" i="4"/>
  <c r="G696" i="4"/>
  <c r="C696" i="4"/>
  <c r="K695" i="4"/>
  <c r="G695" i="4"/>
  <c r="C695" i="4"/>
  <c r="K694" i="4"/>
  <c r="G694" i="4"/>
  <c r="C694" i="4"/>
  <c r="K693" i="4"/>
  <c r="G693" i="4"/>
  <c r="C693" i="4"/>
  <c r="K692" i="4"/>
  <c r="G692" i="4"/>
  <c r="C692" i="4"/>
  <c r="K691" i="4"/>
  <c r="G691" i="4"/>
  <c r="C691" i="4"/>
  <c r="K690" i="4"/>
  <c r="G690" i="4"/>
  <c r="C690" i="4"/>
  <c r="K689" i="4"/>
  <c r="G689" i="4"/>
  <c r="C689" i="4"/>
  <c r="K688" i="4"/>
  <c r="G688" i="4"/>
  <c r="C688" i="4"/>
  <c r="K687" i="4"/>
  <c r="G687" i="4"/>
  <c r="C687" i="4"/>
  <c r="K686" i="4"/>
  <c r="G686" i="4"/>
  <c r="C686" i="4"/>
  <c r="K685" i="4"/>
  <c r="G685" i="4"/>
  <c r="C685" i="4"/>
  <c r="K684" i="4"/>
  <c r="G684" i="4"/>
  <c r="C684" i="4"/>
  <c r="K683" i="4"/>
  <c r="G683" i="4"/>
  <c r="C683" i="4"/>
  <c r="K682" i="4"/>
  <c r="G682" i="4"/>
  <c r="C682" i="4"/>
  <c r="K681" i="4"/>
  <c r="G681" i="4"/>
  <c r="C681" i="4"/>
  <c r="K680" i="4"/>
  <c r="G680" i="4"/>
  <c r="C680" i="4"/>
  <c r="K679" i="4"/>
  <c r="G679" i="4"/>
  <c r="C679" i="4"/>
  <c r="K678" i="4"/>
  <c r="G678" i="4"/>
  <c r="C678" i="4"/>
  <c r="K677" i="4"/>
  <c r="G677" i="4"/>
  <c r="C677" i="4"/>
  <c r="K676" i="4"/>
  <c r="G676" i="4"/>
  <c r="C676" i="4"/>
  <c r="K675" i="4"/>
  <c r="G675" i="4"/>
  <c r="C675" i="4"/>
  <c r="K674" i="4"/>
  <c r="G674" i="4"/>
  <c r="C674" i="4"/>
  <c r="K673" i="4"/>
  <c r="G673" i="4"/>
  <c r="C673" i="4"/>
  <c r="K672" i="4"/>
  <c r="G672" i="4"/>
  <c r="C672" i="4"/>
  <c r="K671" i="4"/>
  <c r="G671" i="4"/>
  <c r="C671" i="4"/>
  <c r="K670" i="4"/>
  <c r="G670" i="4"/>
  <c r="C670" i="4"/>
  <c r="K669" i="4"/>
  <c r="G669" i="4"/>
  <c r="C669" i="4"/>
  <c r="K668" i="4"/>
  <c r="G668" i="4"/>
  <c r="C668" i="4"/>
  <c r="K667" i="4"/>
  <c r="G667" i="4"/>
  <c r="C667" i="4"/>
  <c r="K666" i="4"/>
  <c r="G666" i="4"/>
  <c r="C666" i="4"/>
  <c r="K665" i="4"/>
  <c r="G665" i="4"/>
  <c r="C665" i="4"/>
  <c r="K664" i="4"/>
  <c r="G664" i="4"/>
  <c r="C664" i="4"/>
  <c r="K663" i="4"/>
  <c r="G663" i="4"/>
  <c r="C663" i="4"/>
  <c r="K662" i="4"/>
  <c r="G662" i="4"/>
  <c r="C662" i="4"/>
  <c r="K661" i="4"/>
  <c r="G661" i="4"/>
  <c r="C661" i="4"/>
  <c r="K660" i="4"/>
  <c r="G660" i="4"/>
  <c r="C660" i="4"/>
  <c r="K659" i="4"/>
  <c r="G659" i="4"/>
  <c r="C659" i="4"/>
  <c r="K658" i="4"/>
  <c r="G658" i="4"/>
  <c r="C658" i="4"/>
  <c r="K657" i="4"/>
  <c r="G657" i="4"/>
  <c r="C657" i="4"/>
  <c r="K656" i="4"/>
  <c r="G656" i="4"/>
  <c r="C656" i="4"/>
  <c r="K655" i="4"/>
  <c r="G655" i="4"/>
  <c r="C655" i="4"/>
  <c r="K654" i="4"/>
  <c r="G654" i="4"/>
  <c r="C654" i="4"/>
  <c r="K653" i="4"/>
  <c r="G653" i="4"/>
  <c r="C653" i="4"/>
  <c r="K652" i="4"/>
  <c r="G652" i="4"/>
  <c r="C652" i="4"/>
  <c r="K651" i="4"/>
  <c r="G651" i="4"/>
  <c r="C651" i="4"/>
  <c r="K650" i="4"/>
  <c r="G650" i="4"/>
  <c r="C650" i="4"/>
  <c r="K649" i="4"/>
  <c r="G649" i="4"/>
  <c r="C649" i="4"/>
  <c r="K648" i="4"/>
  <c r="G648" i="4"/>
  <c r="C648" i="4"/>
  <c r="K647" i="4"/>
  <c r="G647" i="4"/>
  <c r="C647" i="4"/>
  <c r="K646" i="4"/>
  <c r="G646" i="4"/>
  <c r="C646" i="4"/>
  <c r="K645" i="4"/>
  <c r="G645" i="4"/>
  <c r="C645" i="4"/>
  <c r="K644" i="4"/>
  <c r="G644" i="4"/>
  <c r="C644" i="4"/>
  <c r="K643" i="4"/>
  <c r="G643" i="4"/>
  <c r="C643" i="4"/>
  <c r="K642" i="4"/>
  <c r="G642" i="4"/>
  <c r="C642" i="4"/>
  <c r="K641" i="4"/>
  <c r="G641" i="4"/>
  <c r="C641" i="4"/>
  <c r="K640" i="4"/>
  <c r="G640" i="4"/>
  <c r="C640" i="4"/>
  <c r="K639" i="4"/>
  <c r="G639" i="4"/>
  <c r="C639" i="4"/>
  <c r="K638" i="4"/>
  <c r="G638" i="4"/>
  <c r="C638" i="4"/>
  <c r="K637" i="4"/>
  <c r="G637" i="4"/>
  <c r="C637" i="4"/>
  <c r="K636" i="4"/>
  <c r="G636" i="4"/>
  <c r="C636" i="4"/>
  <c r="K635" i="4"/>
  <c r="G635" i="4"/>
  <c r="C635" i="4"/>
  <c r="K634" i="4"/>
  <c r="G634" i="4"/>
  <c r="C634" i="4"/>
  <c r="K633" i="4"/>
  <c r="G633" i="4"/>
  <c r="C633" i="4"/>
  <c r="K632" i="4"/>
  <c r="G632" i="4"/>
  <c r="C632" i="4"/>
  <c r="K631" i="4"/>
  <c r="G631" i="4"/>
  <c r="C631" i="4"/>
  <c r="K630" i="4"/>
  <c r="G630" i="4"/>
  <c r="C630" i="4"/>
  <c r="K629" i="4"/>
  <c r="G629" i="4"/>
  <c r="C629" i="4"/>
  <c r="K628" i="4"/>
  <c r="G628" i="4"/>
  <c r="C628" i="4"/>
  <c r="K627" i="4"/>
  <c r="G627" i="4"/>
  <c r="C627" i="4"/>
  <c r="K626" i="4"/>
  <c r="G626" i="4"/>
  <c r="C626" i="4"/>
  <c r="K625" i="4"/>
  <c r="G625" i="4"/>
  <c r="C625" i="4"/>
  <c r="K624" i="4"/>
  <c r="G624" i="4"/>
  <c r="C624" i="4"/>
  <c r="K623" i="4"/>
  <c r="G623" i="4"/>
  <c r="C623" i="4"/>
  <c r="K622" i="4"/>
  <c r="G622" i="4"/>
  <c r="C622" i="4"/>
  <c r="K621" i="4"/>
  <c r="G621" i="4"/>
  <c r="C621" i="4"/>
  <c r="K620" i="4"/>
  <c r="G620" i="4"/>
  <c r="C620" i="4"/>
  <c r="K619" i="4"/>
  <c r="G619" i="4"/>
  <c r="C619" i="4"/>
  <c r="K618" i="4"/>
  <c r="G618" i="4"/>
  <c r="C618" i="4"/>
  <c r="K617" i="4"/>
  <c r="G617" i="4"/>
  <c r="C617" i="4"/>
  <c r="K616" i="4"/>
  <c r="G616" i="4"/>
  <c r="C616" i="4"/>
  <c r="K615" i="4"/>
  <c r="G615" i="4"/>
  <c r="C615" i="4"/>
  <c r="K614" i="4"/>
  <c r="G614" i="4"/>
  <c r="C614" i="4"/>
  <c r="K613" i="4"/>
  <c r="G613" i="4"/>
  <c r="C613" i="4"/>
  <c r="K612" i="4"/>
  <c r="G612" i="4"/>
  <c r="C612" i="4"/>
  <c r="K611" i="4"/>
  <c r="G611" i="4"/>
  <c r="C611" i="4"/>
  <c r="K610" i="4"/>
  <c r="G610" i="4"/>
  <c r="C610" i="4"/>
  <c r="K609" i="4"/>
  <c r="G609" i="4"/>
  <c r="C609" i="4"/>
  <c r="K608" i="4"/>
  <c r="G608" i="4"/>
  <c r="C608" i="4"/>
  <c r="K607" i="4"/>
  <c r="G607" i="4"/>
  <c r="C607" i="4"/>
  <c r="K606" i="4"/>
  <c r="G606" i="4"/>
  <c r="C606" i="4"/>
  <c r="K605" i="4"/>
  <c r="G605" i="4"/>
  <c r="C605" i="4"/>
  <c r="K604" i="4"/>
  <c r="G604" i="4"/>
  <c r="C604" i="4"/>
  <c r="K603" i="4"/>
  <c r="G603" i="4"/>
  <c r="C603" i="4"/>
  <c r="K602" i="4"/>
  <c r="G602" i="4"/>
  <c r="C602" i="4"/>
  <c r="K601" i="4"/>
  <c r="G601" i="4"/>
  <c r="C601" i="4"/>
  <c r="K600" i="4"/>
  <c r="G600" i="4"/>
  <c r="C600" i="4"/>
  <c r="K599" i="4"/>
  <c r="G599" i="4"/>
  <c r="C599" i="4"/>
  <c r="K598" i="4"/>
  <c r="G598" i="4"/>
  <c r="C598" i="4"/>
  <c r="K597" i="4"/>
  <c r="G597" i="4"/>
  <c r="C597" i="4"/>
  <c r="K596" i="4"/>
  <c r="G596" i="4"/>
  <c r="C596" i="4"/>
  <c r="K595" i="4"/>
  <c r="G595" i="4"/>
  <c r="C595" i="4"/>
  <c r="K594" i="4"/>
  <c r="G594" i="4"/>
  <c r="C594" i="4"/>
  <c r="K593" i="4"/>
  <c r="G593" i="4"/>
  <c r="C593" i="4"/>
  <c r="K592" i="4"/>
  <c r="G592" i="4"/>
  <c r="C592" i="4"/>
  <c r="K591" i="4"/>
  <c r="G591" i="4"/>
  <c r="C591" i="4"/>
  <c r="K590" i="4"/>
  <c r="G590" i="4"/>
  <c r="C590" i="4"/>
  <c r="K589" i="4"/>
  <c r="G589" i="4"/>
  <c r="C589" i="4"/>
  <c r="K588" i="4"/>
  <c r="G588" i="4"/>
  <c r="C588" i="4"/>
  <c r="K587" i="4"/>
  <c r="G587" i="4"/>
  <c r="C587" i="4"/>
  <c r="K586" i="4"/>
  <c r="G586" i="4"/>
  <c r="C586" i="4"/>
  <c r="K585" i="4"/>
  <c r="G585" i="4"/>
  <c r="C585" i="4"/>
  <c r="K584" i="4"/>
  <c r="G584" i="4"/>
  <c r="C584" i="4"/>
  <c r="K583" i="4"/>
  <c r="G583" i="4"/>
  <c r="C583" i="4"/>
  <c r="K582" i="4"/>
  <c r="G582" i="4"/>
  <c r="C582" i="4"/>
  <c r="K581" i="4"/>
  <c r="G581" i="4"/>
  <c r="C581" i="4"/>
  <c r="K580" i="4"/>
  <c r="G580" i="4"/>
  <c r="C580" i="4"/>
  <c r="K579" i="4"/>
  <c r="G579" i="4"/>
  <c r="C579" i="4"/>
  <c r="K578" i="4"/>
  <c r="G578" i="4"/>
  <c r="C578" i="4"/>
  <c r="K577" i="4"/>
  <c r="G577" i="4"/>
  <c r="C577" i="4"/>
  <c r="K576" i="4"/>
  <c r="G576" i="4"/>
  <c r="C576" i="4"/>
  <c r="K575" i="4"/>
  <c r="G575" i="4"/>
  <c r="C575" i="4"/>
  <c r="K574" i="4"/>
  <c r="G574" i="4"/>
  <c r="C574" i="4"/>
  <c r="K573" i="4"/>
  <c r="G573" i="4"/>
  <c r="C573" i="4"/>
  <c r="K572" i="4"/>
  <c r="G572" i="4"/>
  <c r="C572" i="4"/>
  <c r="K571" i="4"/>
  <c r="G571" i="4"/>
  <c r="C571" i="4"/>
  <c r="K570" i="4"/>
  <c r="G570" i="4"/>
  <c r="C570" i="4"/>
  <c r="K569" i="4"/>
  <c r="G569" i="4"/>
  <c r="C569" i="4"/>
  <c r="K568" i="4"/>
  <c r="G568" i="4"/>
  <c r="C568" i="4"/>
  <c r="K567" i="4"/>
  <c r="G567" i="4"/>
  <c r="C567" i="4"/>
  <c r="K566" i="4"/>
  <c r="G566" i="4"/>
  <c r="C566" i="4"/>
  <c r="K565" i="4"/>
  <c r="G565" i="4"/>
  <c r="C565" i="4"/>
  <c r="K564" i="4"/>
  <c r="G564" i="4"/>
  <c r="C564" i="4"/>
  <c r="K563" i="4"/>
  <c r="G563" i="4"/>
  <c r="C563" i="4"/>
  <c r="K562" i="4"/>
  <c r="G562" i="4"/>
  <c r="C562" i="4"/>
  <c r="K561" i="4"/>
  <c r="G561" i="4"/>
  <c r="C561" i="4"/>
  <c r="K560" i="4"/>
  <c r="G560" i="4"/>
  <c r="C560" i="4"/>
  <c r="K559" i="4"/>
  <c r="G559" i="4"/>
  <c r="C559" i="4"/>
  <c r="K558" i="4"/>
  <c r="G558" i="4"/>
  <c r="C558" i="4"/>
  <c r="K557" i="4"/>
  <c r="G557" i="4"/>
  <c r="C557" i="4"/>
  <c r="K556" i="4"/>
  <c r="G556" i="4"/>
  <c r="C556" i="4"/>
  <c r="K555" i="4"/>
  <c r="G555" i="4"/>
  <c r="C555" i="4"/>
  <c r="K554" i="4"/>
  <c r="G554" i="4"/>
  <c r="C554" i="4"/>
  <c r="K553" i="4"/>
  <c r="G553" i="4"/>
  <c r="C553" i="4"/>
  <c r="K552" i="4"/>
  <c r="G552" i="4"/>
  <c r="C552" i="4"/>
  <c r="K551" i="4"/>
  <c r="G551" i="4"/>
  <c r="C551" i="4"/>
  <c r="K550" i="4"/>
  <c r="G550" i="4"/>
  <c r="C550" i="4"/>
  <c r="K549" i="4"/>
  <c r="G549" i="4"/>
  <c r="C549" i="4"/>
  <c r="K548" i="4"/>
  <c r="G548" i="4"/>
  <c r="C548" i="4"/>
  <c r="K547" i="4"/>
  <c r="G547" i="4"/>
  <c r="C547" i="4"/>
  <c r="K546" i="4"/>
  <c r="G546" i="4"/>
  <c r="C546" i="4"/>
  <c r="K545" i="4"/>
  <c r="G545" i="4"/>
  <c r="C545" i="4"/>
  <c r="K544" i="4"/>
  <c r="G544" i="4"/>
  <c r="C544" i="4"/>
  <c r="K543" i="4"/>
  <c r="G543" i="4"/>
  <c r="C543" i="4"/>
  <c r="K542" i="4"/>
  <c r="G542" i="4"/>
  <c r="C542" i="4"/>
  <c r="K541" i="4"/>
  <c r="G541" i="4"/>
  <c r="C541" i="4"/>
  <c r="K540" i="4"/>
  <c r="G540" i="4"/>
  <c r="C540" i="4"/>
  <c r="K539" i="4"/>
  <c r="G539" i="4"/>
  <c r="C539" i="4"/>
  <c r="K538" i="4"/>
  <c r="G538" i="4"/>
  <c r="C538" i="4"/>
  <c r="K537" i="4"/>
  <c r="G537" i="4"/>
  <c r="C537" i="4"/>
  <c r="K536" i="4"/>
  <c r="G536" i="4"/>
  <c r="C536" i="4"/>
  <c r="K535" i="4"/>
  <c r="G535" i="4"/>
  <c r="C535" i="4"/>
  <c r="K534" i="4"/>
  <c r="G534" i="4"/>
  <c r="C534" i="4"/>
  <c r="K533" i="4"/>
  <c r="G533" i="4"/>
  <c r="C533" i="4"/>
  <c r="K532" i="4"/>
  <c r="G532" i="4"/>
  <c r="C532" i="4"/>
  <c r="K531" i="4"/>
  <c r="G531" i="4"/>
  <c r="C531" i="4"/>
  <c r="K530" i="4"/>
  <c r="G530" i="4"/>
  <c r="C530" i="4"/>
  <c r="K529" i="4"/>
  <c r="G529" i="4"/>
  <c r="C529" i="4"/>
  <c r="K528" i="4"/>
  <c r="G528" i="4"/>
  <c r="C528" i="4"/>
  <c r="K527" i="4"/>
  <c r="G527" i="4"/>
  <c r="C527" i="4"/>
  <c r="K526" i="4"/>
  <c r="G526" i="4"/>
  <c r="C526" i="4"/>
  <c r="K525" i="4"/>
  <c r="G525" i="4"/>
  <c r="C525" i="4"/>
  <c r="K524" i="4"/>
  <c r="G524" i="4"/>
  <c r="C524" i="4"/>
  <c r="K523" i="4"/>
  <c r="G523" i="4"/>
  <c r="C523" i="4"/>
  <c r="K522" i="4"/>
  <c r="G522" i="4"/>
  <c r="C522" i="4"/>
  <c r="K521" i="4"/>
  <c r="G521" i="4"/>
  <c r="C521" i="4"/>
  <c r="K520" i="4"/>
  <c r="G520" i="4"/>
  <c r="C520" i="4"/>
  <c r="K519" i="4"/>
  <c r="G519" i="4"/>
  <c r="C519" i="4"/>
  <c r="K518" i="4"/>
  <c r="G518" i="4"/>
  <c r="C518" i="4"/>
  <c r="K517" i="4"/>
  <c r="G517" i="4"/>
  <c r="C517" i="4"/>
  <c r="K516" i="4"/>
  <c r="G516" i="4"/>
  <c r="C516" i="4"/>
  <c r="K515" i="4"/>
  <c r="G515" i="4"/>
  <c r="C515" i="4"/>
  <c r="K514" i="4"/>
  <c r="G514" i="4"/>
  <c r="C514" i="4"/>
  <c r="K513" i="4"/>
  <c r="G513" i="4"/>
  <c r="C513" i="4"/>
  <c r="K512" i="4"/>
  <c r="G512" i="4"/>
  <c r="C512" i="4"/>
  <c r="K511" i="4"/>
  <c r="G511" i="4"/>
  <c r="C511" i="4"/>
  <c r="K510" i="4"/>
  <c r="G510" i="4"/>
  <c r="C510" i="4"/>
  <c r="K509" i="4"/>
  <c r="G509" i="4"/>
  <c r="C509" i="4"/>
  <c r="K508" i="4"/>
  <c r="G508" i="4"/>
  <c r="C508" i="4"/>
  <c r="K507" i="4"/>
  <c r="G507" i="4"/>
  <c r="C507" i="4"/>
  <c r="K506" i="4"/>
  <c r="G506" i="4"/>
  <c r="C506" i="4"/>
  <c r="K505" i="4"/>
  <c r="G505" i="4"/>
  <c r="C505" i="4"/>
  <c r="K504" i="4"/>
  <c r="G504" i="4"/>
  <c r="C504" i="4"/>
  <c r="K503" i="4"/>
  <c r="G503" i="4"/>
  <c r="C503" i="4"/>
  <c r="K502" i="4"/>
  <c r="G502" i="4"/>
  <c r="C502" i="4"/>
  <c r="K501" i="4"/>
  <c r="G501" i="4"/>
  <c r="C501" i="4"/>
  <c r="K500" i="4"/>
  <c r="G500" i="4"/>
  <c r="C500" i="4"/>
  <c r="K499" i="4"/>
  <c r="G499" i="4"/>
  <c r="C499" i="4"/>
  <c r="K498" i="4"/>
  <c r="G498" i="4"/>
  <c r="C498" i="4"/>
  <c r="K497" i="4"/>
  <c r="G497" i="4"/>
  <c r="C497" i="4"/>
  <c r="K496" i="4"/>
  <c r="G496" i="4"/>
  <c r="C496" i="4"/>
  <c r="K495" i="4"/>
  <c r="G495" i="4"/>
  <c r="C495" i="4"/>
  <c r="K494" i="4"/>
  <c r="G494" i="4"/>
  <c r="C494" i="4"/>
  <c r="K493" i="4"/>
  <c r="G493" i="4"/>
  <c r="C493" i="4"/>
  <c r="K492" i="4"/>
  <c r="G492" i="4"/>
  <c r="C492" i="4"/>
  <c r="K491" i="4"/>
  <c r="G491" i="4"/>
  <c r="C491" i="4"/>
  <c r="K490" i="4"/>
  <c r="G490" i="4"/>
  <c r="C490" i="4"/>
  <c r="K489" i="4"/>
  <c r="G489" i="4"/>
  <c r="C489" i="4"/>
  <c r="K488" i="4"/>
  <c r="G488" i="4"/>
  <c r="C488" i="4"/>
  <c r="K487" i="4"/>
  <c r="G487" i="4"/>
  <c r="C487" i="4"/>
  <c r="K486" i="4"/>
  <c r="G486" i="4"/>
  <c r="C486" i="4"/>
  <c r="K485" i="4"/>
  <c r="G485" i="4"/>
  <c r="C485" i="4"/>
  <c r="K484" i="4"/>
  <c r="G484" i="4"/>
  <c r="C484" i="4"/>
  <c r="K483" i="4"/>
  <c r="G483" i="4"/>
  <c r="C483" i="4"/>
  <c r="K482" i="4"/>
  <c r="G482" i="4"/>
  <c r="C482" i="4"/>
  <c r="K481" i="4"/>
  <c r="G481" i="4"/>
  <c r="C481" i="4"/>
  <c r="K480" i="4"/>
  <c r="G480" i="4"/>
  <c r="C480" i="4"/>
  <c r="K479" i="4"/>
  <c r="G479" i="4"/>
  <c r="C479" i="4"/>
  <c r="K478" i="4"/>
  <c r="G478" i="4"/>
  <c r="C478" i="4"/>
  <c r="K477" i="4"/>
  <c r="G477" i="4"/>
  <c r="C477" i="4"/>
  <c r="K476" i="4"/>
  <c r="G476" i="4"/>
  <c r="C476" i="4"/>
  <c r="K475" i="4"/>
  <c r="G475" i="4"/>
  <c r="C475" i="4"/>
  <c r="K474" i="4"/>
  <c r="G474" i="4"/>
  <c r="C474" i="4"/>
  <c r="K473" i="4"/>
  <c r="G473" i="4"/>
  <c r="C473" i="4"/>
  <c r="K472" i="4"/>
  <c r="G472" i="4"/>
  <c r="C472" i="4"/>
  <c r="K471" i="4"/>
  <c r="G471" i="4"/>
  <c r="C471" i="4"/>
  <c r="K470" i="4"/>
  <c r="G470" i="4"/>
  <c r="C470" i="4"/>
  <c r="K469" i="4"/>
  <c r="G469" i="4"/>
  <c r="C469" i="4"/>
  <c r="K468" i="4"/>
  <c r="G468" i="4"/>
  <c r="C468" i="4"/>
  <c r="K467" i="4"/>
  <c r="G467" i="4"/>
  <c r="C467" i="4"/>
  <c r="K466" i="4"/>
  <c r="G466" i="4"/>
  <c r="C466" i="4"/>
  <c r="K465" i="4"/>
  <c r="G465" i="4"/>
  <c r="C465" i="4"/>
  <c r="K464" i="4"/>
  <c r="G464" i="4"/>
  <c r="C464" i="4"/>
  <c r="K463" i="4"/>
  <c r="G463" i="4"/>
  <c r="C463" i="4"/>
  <c r="K462" i="4"/>
  <c r="G462" i="4"/>
  <c r="C462" i="4"/>
  <c r="K461" i="4"/>
  <c r="G461" i="4"/>
  <c r="C461" i="4"/>
  <c r="K460" i="4"/>
  <c r="G460" i="4"/>
  <c r="C460" i="4"/>
  <c r="K459" i="4"/>
  <c r="G459" i="4"/>
  <c r="C459" i="4"/>
  <c r="K458" i="4"/>
  <c r="G458" i="4"/>
  <c r="C458" i="4"/>
  <c r="K457" i="4"/>
  <c r="G457" i="4"/>
  <c r="C457" i="4"/>
  <c r="K456" i="4"/>
  <c r="G456" i="4"/>
  <c r="C456" i="4"/>
  <c r="K455" i="4"/>
  <c r="G455" i="4"/>
  <c r="C455" i="4"/>
  <c r="K454" i="4"/>
  <c r="G454" i="4"/>
  <c r="C454" i="4"/>
  <c r="K453" i="4"/>
  <c r="G453" i="4"/>
  <c r="C453" i="4"/>
  <c r="K452" i="4"/>
  <c r="G452" i="4"/>
  <c r="C452" i="4"/>
  <c r="K451" i="4"/>
  <c r="G451" i="4"/>
  <c r="C451" i="4"/>
  <c r="K450" i="4"/>
  <c r="G450" i="4"/>
  <c r="C450" i="4"/>
  <c r="K449" i="4"/>
  <c r="G449" i="4"/>
  <c r="C449" i="4"/>
  <c r="K448" i="4"/>
  <c r="G448" i="4"/>
  <c r="C448" i="4"/>
  <c r="K447" i="4"/>
  <c r="G447" i="4"/>
  <c r="C447" i="4"/>
  <c r="K446" i="4"/>
  <c r="G446" i="4"/>
  <c r="C446" i="4"/>
  <c r="K445" i="4"/>
  <c r="G445" i="4"/>
  <c r="C445" i="4"/>
  <c r="K444" i="4"/>
  <c r="G444" i="4"/>
  <c r="C444" i="4"/>
  <c r="K443" i="4"/>
  <c r="G443" i="4"/>
  <c r="C443" i="4"/>
  <c r="K442" i="4"/>
  <c r="G442" i="4"/>
  <c r="C442" i="4"/>
  <c r="K441" i="4"/>
  <c r="G441" i="4"/>
  <c r="C441" i="4"/>
  <c r="K440" i="4"/>
  <c r="G440" i="4"/>
  <c r="C440" i="4"/>
  <c r="K439" i="4"/>
  <c r="G439" i="4"/>
  <c r="C439" i="4"/>
  <c r="K438" i="4"/>
  <c r="G438" i="4"/>
  <c r="C438" i="4"/>
  <c r="K437" i="4"/>
  <c r="G437" i="4"/>
  <c r="C437" i="4"/>
  <c r="K436" i="4"/>
  <c r="G436" i="4"/>
  <c r="C436" i="4"/>
  <c r="K435" i="4"/>
  <c r="G435" i="4"/>
  <c r="C435" i="4"/>
  <c r="K434" i="4"/>
  <c r="G434" i="4"/>
  <c r="C434" i="4"/>
  <c r="K433" i="4"/>
  <c r="G433" i="4"/>
  <c r="C433" i="4"/>
  <c r="K432" i="4"/>
  <c r="G432" i="4"/>
  <c r="C432" i="4"/>
  <c r="K431" i="4"/>
  <c r="G431" i="4"/>
  <c r="C431" i="4"/>
  <c r="K430" i="4"/>
  <c r="G430" i="4"/>
  <c r="C430" i="4"/>
  <c r="K429" i="4"/>
  <c r="G429" i="4"/>
  <c r="C429" i="4"/>
  <c r="K428" i="4"/>
  <c r="G428" i="4"/>
  <c r="C428" i="4"/>
  <c r="K427" i="4"/>
  <c r="G427" i="4"/>
  <c r="C427" i="4"/>
  <c r="K426" i="4"/>
  <c r="G426" i="4"/>
  <c r="C426" i="4"/>
  <c r="K425" i="4"/>
  <c r="G425" i="4"/>
  <c r="C425" i="4"/>
  <c r="K424" i="4"/>
  <c r="G424" i="4"/>
  <c r="C424" i="4"/>
  <c r="K423" i="4"/>
  <c r="G423" i="4"/>
  <c r="C423" i="4"/>
  <c r="K422" i="4"/>
  <c r="G422" i="4"/>
  <c r="C422" i="4"/>
  <c r="K421" i="4"/>
  <c r="G421" i="4"/>
  <c r="C421" i="4"/>
  <c r="K420" i="4"/>
  <c r="G420" i="4"/>
  <c r="C420" i="4"/>
  <c r="K419" i="4"/>
  <c r="G419" i="4"/>
  <c r="C419" i="4"/>
  <c r="K418" i="4"/>
  <c r="G418" i="4"/>
  <c r="C418" i="4"/>
  <c r="K417" i="4"/>
  <c r="G417" i="4"/>
  <c r="C417" i="4"/>
  <c r="K416" i="4"/>
  <c r="G416" i="4"/>
  <c r="C416" i="4"/>
  <c r="K415" i="4"/>
  <c r="G415" i="4"/>
  <c r="C415" i="4"/>
  <c r="K414" i="4"/>
  <c r="G414" i="4"/>
  <c r="C414" i="4"/>
  <c r="K413" i="4"/>
  <c r="G413" i="4"/>
  <c r="C413" i="4"/>
  <c r="K412" i="4"/>
  <c r="G412" i="4"/>
  <c r="C412" i="4"/>
  <c r="K411" i="4"/>
  <c r="G411" i="4"/>
  <c r="C411" i="4"/>
  <c r="K410" i="4"/>
  <c r="G410" i="4"/>
  <c r="C410" i="4"/>
  <c r="K409" i="4"/>
  <c r="G409" i="4"/>
  <c r="C409" i="4"/>
  <c r="K408" i="4"/>
  <c r="G408" i="4"/>
  <c r="C408" i="4"/>
  <c r="K407" i="4"/>
  <c r="G407" i="4"/>
  <c r="C407" i="4"/>
  <c r="K406" i="4"/>
  <c r="G406" i="4"/>
  <c r="C406" i="4"/>
  <c r="K405" i="4"/>
  <c r="G405" i="4"/>
  <c r="C405" i="4"/>
  <c r="K404" i="4"/>
  <c r="G404" i="4"/>
  <c r="C404" i="4"/>
  <c r="K403" i="4"/>
  <c r="G403" i="4"/>
  <c r="C403" i="4"/>
  <c r="K402" i="4"/>
  <c r="G402" i="4"/>
  <c r="C402" i="4"/>
  <c r="K401" i="4"/>
  <c r="G401" i="4"/>
  <c r="C401" i="4"/>
  <c r="K400" i="4"/>
  <c r="G400" i="4"/>
  <c r="C400" i="4"/>
  <c r="K399" i="4"/>
  <c r="G399" i="4"/>
  <c r="C399" i="4"/>
  <c r="K398" i="4"/>
  <c r="G398" i="4"/>
  <c r="C398" i="4"/>
  <c r="K397" i="4"/>
  <c r="G397" i="4"/>
  <c r="C397" i="4"/>
  <c r="K396" i="4"/>
  <c r="G396" i="4"/>
  <c r="C396" i="4"/>
  <c r="K395" i="4"/>
  <c r="G395" i="4"/>
  <c r="C395" i="4"/>
  <c r="K394" i="4"/>
  <c r="G394" i="4"/>
  <c r="C394" i="4"/>
  <c r="K393" i="4"/>
  <c r="G393" i="4"/>
  <c r="C393" i="4"/>
  <c r="K392" i="4"/>
  <c r="G392" i="4"/>
  <c r="C392" i="4"/>
  <c r="K391" i="4"/>
  <c r="G391" i="4"/>
  <c r="C391" i="4"/>
  <c r="K390" i="4"/>
  <c r="G390" i="4"/>
  <c r="C390" i="4"/>
  <c r="K389" i="4"/>
  <c r="G389" i="4"/>
  <c r="C389" i="4"/>
  <c r="K388" i="4"/>
  <c r="G388" i="4"/>
  <c r="C388" i="4"/>
  <c r="K387" i="4"/>
  <c r="G387" i="4"/>
  <c r="C387" i="4"/>
  <c r="K386" i="4"/>
  <c r="G386" i="4"/>
  <c r="C386" i="4"/>
  <c r="K385" i="4"/>
  <c r="G385" i="4"/>
  <c r="C385" i="4"/>
  <c r="K384" i="4"/>
  <c r="G384" i="4"/>
  <c r="C384" i="4"/>
  <c r="K383" i="4"/>
  <c r="G383" i="4"/>
  <c r="C383" i="4"/>
  <c r="K382" i="4"/>
  <c r="G382" i="4"/>
  <c r="C382" i="4"/>
  <c r="K381" i="4"/>
  <c r="G381" i="4"/>
  <c r="C381" i="4"/>
  <c r="K380" i="4"/>
  <c r="G380" i="4"/>
  <c r="C380" i="4"/>
  <c r="K379" i="4"/>
  <c r="G379" i="4"/>
  <c r="C379" i="4"/>
  <c r="K378" i="4"/>
  <c r="G378" i="4"/>
  <c r="C378" i="4"/>
  <c r="K377" i="4"/>
  <c r="G377" i="4"/>
  <c r="C377" i="4"/>
  <c r="K376" i="4"/>
  <c r="G376" i="4"/>
  <c r="C376" i="4"/>
  <c r="K375" i="4"/>
  <c r="G375" i="4"/>
  <c r="C375" i="4"/>
  <c r="K374" i="4"/>
  <c r="G374" i="4"/>
  <c r="C374" i="4"/>
  <c r="K373" i="4"/>
  <c r="G373" i="4"/>
  <c r="C373" i="4"/>
  <c r="K372" i="4"/>
  <c r="G372" i="4"/>
  <c r="C372" i="4"/>
  <c r="K371" i="4"/>
  <c r="G371" i="4"/>
  <c r="C371" i="4"/>
  <c r="K370" i="4"/>
  <c r="G370" i="4"/>
  <c r="C370" i="4"/>
  <c r="K369" i="4"/>
  <c r="G369" i="4"/>
  <c r="C369" i="4"/>
  <c r="K368" i="4"/>
  <c r="G368" i="4"/>
  <c r="C368" i="4"/>
  <c r="K367" i="4"/>
  <c r="G367" i="4"/>
  <c r="C367" i="4"/>
  <c r="K366" i="4"/>
  <c r="G366" i="4"/>
  <c r="C366" i="4"/>
  <c r="K365" i="4"/>
  <c r="G365" i="4"/>
  <c r="C365" i="4"/>
  <c r="K364" i="4"/>
  <c r="G364" i="4"/>
  <c r="C364" i="4"/>
  <c r="K363" i="4"/>
  <c r="G363" i="4"/>
  <c r="C363" i="4"/>
  <c r="K362" i="4"/>
  <c r="G362" i="4"/>
  <c r="C362" i="4"/>
  <c r="K361" i="4"/>
  <c r="G361" i="4"/>
  <c r="C361" i="4"/>
  <c r="K360" i="4"/>
  <c r="G360" i="4"/>
  <c r="C360" i="4"/>
  <c r="K359" i="4"/>
  <c r="G359" i="4"/>
  <c r="C359" i="4"/>
  <c r="K358" i="4"/>
  <c r="G358" i="4"/>
  <c r="C358" i="4"/>
  <c r="K357" i="4"/>
  <c r="G357" i="4"/>
  <c r="C357" i="4"/>
  <c r="K356" i="4"/>
  <c r="G356" i="4"/>
  <c r="C356" i="4"/>
  <c r="K355" i="4"/>
  <c r="G355" i="4"/>
  <c r="C355" i="4"/>
  <c r="K354" i="4"/>
  <c r="G354" i="4"/>
  <c r="C354" i="4"/>
  <c r="K353" i="4"/>
  <c r="G353" i="4"/>
  <c r="C353" i="4"/>
  <c r="K352" i="4"/>
  <c r="G352" i="4"/>
  <c r="C352" i="4"/>
  <c r="K351" i="4"/>
  <c r="G351" i="4"/>
  <c r="C351" i="4"/>
  <c r="K350" i="4"/>
  <c r="G350" i="4"/>
  <c r="C350" i="4"/>
  <c r="K349" i="4"/>
  <c r="G349" i="4"/>
  <c r="C349" i="4"/>
  <c r="K348" i="4"/>
  <c r="G348" i="4"/>
  <c r="C348" i="4"/>
  <c r="K347" i="4"/>
  <c r="G347" i="4"/>
  <c r="C347" i="4"/>
  <c r="K346" i="4"/>
  <c r="G346" i="4"/>
  <c r="C346" i="4"/>
  <c r="K345" i="4"/>
  <c r="G345" i="4"/>
  <c r="C345" i="4"/>
  <c r="K344" i="4"/>
  <c r="G344" i="4"/>
  <c r="C344" i="4"/>
  <c r="K343" i="4"/>
  <c r="G343" i="4"/>
  <c r="C343" i="4"/>
  <c r="K342" i="4"/>
  <c r="G342" i="4"/>
  <c r="C342" i="4"/>
  <c r="K341" i="4"/>
  <c r="G341" i="4"/>
  <c r="C341" i="4"/>
  <c r="K340" i="4"/>
  <c r="G340" i="4"/>
  <c r="C340" i="4"/>
  <c r="K339" i="4"/>
  <c r="G339" i="4"/>
  <c r="C339" i="4"/>
  <c r="K338" i="4"/>
  <c r="G338" i="4"/>
  <c r="C338" i="4"/>
  <c r="K337" i="4"/>
  <c r="G337" i="4"/>
  <c r="C337" i="4"/>
  <c r="K336" i="4"/>
  <c r="G336" i="4"/>
  <c r="C336" i="4"/>
  <c r="K335" i="4"/>
  <c r="G335" i="4"/>
  <c r="C335" i="4"/>
  <c r="K334" i="4"/>
  <c r="G334" i="4"/>
  <c r="C334" i="4"/>
  <c r="K333" i="4"/>
  <c r="G333" i="4"/>
  <c r="C333" i="4"/>
  <c r="K332" i="4"/>
  <c r="G332" i="4"/>
  <c r="C332" i="4"/>
  <c r="K331" i="4"/>
  <c r="G331" i="4"/>
  <c r="C331" i="4"/>
  <c r="K330" i="4"/>
  <c r="G330" i="4"/>
  <c r="C330" i="4"/>
  <c r="K329" i="4"/>
  <c r="G329" i="4"/>
  <c r="C329" i="4"/>
  <c r="K328" i="4"/>
  <c r="G328" i="4"/>
  <c r="C328" i="4"/>
  <c r="K327" i="4"/>
  <c r="G327" i="4"/>
  <c r="C327" i="4"/>
  <c r="K326" i="4"/>
  <c r="G326" i="4"/>
  <c r="C326" i="4"/>
  <c r="K325" i="4"/>
  <c r="G325" i="4"/>
  <c r="C325" i="4"/>
  <c r="K324" i="4"/>
  <c r="G324" i="4"/>
  <c r="C324" i="4"/>
  <c r="K323" i="4"/>
  <c r="G323" i="4"/>
  <c r="C323" i="4"/>
  <c r="K322" i="4"/>
  <c r="G322" i="4"/>
  <c r="C322" i="4"/>
  <c r="K321" i="4"/>
  <c r="G321" i="4"/>
  <c r="C321" i="4"/>
  <c r="K320" i="4"/>
  <c r="G320" i="4"/>
  <c r="C320" i="4"/>
  <c r="K319" i="4"/>
  <c r="G319" i="4"/>
  <c r="C319" i="4"/>
  <c r="K318" i="4"/>
  <c r="G318" i="4"/>
  <c r="C318" i="4"/>
  <c r="K317" i="4"/>
  <c r="G317" i="4"/>
  <c r="C317" i="4"/>
  <c r="K316" i="4"/>
  <c r="G316" i="4"/>
  <c r="C316" i="4"/>
  <c r="K315" i="4"/>
  <c r="G315" i="4"/>
  <c r="C315" i="4"/>
  <c r="K314" i="4"/>
  <c r="G314" i="4"/>
  <c r="C314" i="4"/>
  <c r="K313" i="4"/>
  <c r="G313" i="4"/>
  <c r="C313" i="4"/>
  <c r="K312" i="4"/>
  <c r="G312" i="4"/>
  <c r="C312" i="4"/>
  <c r="K311" i="4"/>
  <c r="G311" i="4"/>
  <c r="C311" i="4"/>
  <c r="K310" i="4"/>
  <c r="G310" i="4"/>
  <c r="C310" i="4"/>
  <c r="K309" i="4"/>
  <c r="G309" i="4"/>
  <c r="C309" i="4"/>
  <c r="K308" i="4"/>
  <c r="G308" i="4"/>
  <c r="C308" i="4"/>
  <c r="K307" i="4"/>
  <c r="G307" i="4"/>
  <c r="C307" i="4"/>
  <c r="K306" i="4"/>
  <c r="G306" i="4"/>
  <c r="C306" i="4"/>
  <c r="K305" i="4"/>
  <c r="G305" i="4"/>
  <c r="C305" i="4"/>
  <c r="K304" i="4"/>
  <c r="G304" i="4"/>
  <c r="C304" i="4"/>
  <c r="K303" i="4"/>
  <c r="G303" i="4"/>
  <c r="C303" i="4"/>
  <c r="K302" i="4"/>
  <c r="G302" i="4"/>
  <c r="C302" i="4"/>
  <c r="K301" i="4"/>
  <c r="G301" i="4"/>
  <c r="C301" i="4"/>
  <c r="K300" i="4"/>
  <c r="G300" i="4"/>
  <c r="C300" i="4"/>
  <c r="K299" i="4"/>
  <c r="G299" i="4"/>
  <c r="C299" i="4"/>
  <c r="K298" i="4"/>
  <c r="G298" i="4"/>
  <c r="C298" i="4"/>
  <c r="K297" i="4"/>
  <c r="G297" i="4"/>
  <c r="C297" i="4"/>
  <c r="K296" i="4"/>
  <c r="G296" i="4"/>
  <c r="C296" i="4"/>
  <c r="K295" i="4"/>
  <c r="G295" i="4"/>
  <c r="C295" i="4"/>
  <c r="K294" i="4"/>
  <c r="G294" i="4"/>
  <c r="C294" i="4"/>
  <c r="K293" i="4"/>
  <c r="G293" i="4"/>
  <c r="C293" i="4"/>
  <c r="K292" i="4"/>
  <c r="G292" i="4"/>
  <c r="C292" i="4"/>
  <c r="K291" i="4"/>
  <c r="G291" i="4"/>
  <c r="C291" i="4"/>
  <c r="K290" i="4"/>
  <c r="G290" i="4"/>
  <c r="C290" i="4"/>
  <c r="K289" i="4"/>
  <c r="G289" i="4"/>
  <c r="C289" i="4"/>
  <c r="K288" i="4"/>
  <c r="G288" i="4"/>
  <c r="C288" i="4"/>
  <c r="K287" i="4"/>
  <c r="G287" i="4"/>
  <c r="C287" i="4"/>
  <c r="K286" i="4"/>
  <c r="G286" i="4"/>
  <c r="C286" i="4"/>
  <c r="K285" i="4"/>
  <c r="G285" i="4"/>
  <c r="C285" i="4"/>
  <c r="K284" i="4"/>
  <c r="G284" i="4"/>
  <c r="C284" i="4"/>
  <c r="K283" i="4"/>
  <c r="G283" i="4"/>
  <c r="C283" i="4"/>
  <c r="K282" i="4"/>
  <c r="G282" i="4"/>
  <c r="C282" i="4"/>
  <c r="K281" i="4"/>
  <c r="G281" i="4"/>
  <c r="C281" i="4"/>
  <c r="K280" i="4"/>
  <c r="G280" i="4"/>
  <c r="C280" i="4"/>
  <c r="K279" i="4"/>
  <c r="G279" i="4"/>
  <c r="C279" i="4"/>
  <c r="K278" i="4"/>
  <c r="G278" i="4"/>
  <c r="C278" i="4"/>
  <c r="K277" i="4"/>
  <c r="G277" i="4"/>
  <c r="C277" i="4"/>
  <c r="K276" i="4"/>
  <c r="G276" i="4"/>
  <c r="C276" i="4"/>
  <c r="K275" i="4"/>
  <c r="G275" i="4"/>
  <c r="C275" i="4"/>
  <c r="K274" i="4"/>
  <c r="G274" i="4"/>
  <c r="C274" i="4"/>
  <c r="K273" i="4"/>
  <c r="G273" i="4"/>
  <c r="C273" i="4"/>
  <c r="K272" i="4"/>
  <c r="G272" i="4"/>
  <c r="C272" i="4"/>
  <c r="K271" i="4"/>
  <c r="G271" i="4"/>
  <c r="C271" i="4"/>
  <c r="K270" i="4"/>
  <c r="G270" i="4"/>
  <c r="C270" i="4"/>
  <c r="K269" i="4"/>
  <c r="G269" i="4"/>
  <c r="C269" i="4"/>
  <c r="K268" i="4"/>
  <c r="G268" i="4"/>
  <c r="C268" i="4"/>
  <c r="K267" i="4"/>
  <c r="G267" i="4"/>
  <c r="C267" i="4"/>
  <c r="K266" i="4"/>
  <c r="G266" i="4"/>
  <c r="C266" i="4"/>
  <c r="K265" i="4"/>
  <c r="G265" i="4"/>
  <c r="C265" i="4"/>
  <c r="K264" i="4"/>
  <c r="G264" i="4"/>
  <c r="C264" i="4"/>
  <c r="K263" i="4"/>
  <c r="G263" i="4"/>
  <c r="C263" i="4"/>
  <c r="K262" i="4"/>
  <c r="G262" i="4"/>
  <c r="C262" i="4"/>
  <c r="K261" i="4"/>
  <c r="G261" i="4"/>
  <c r="C261" i="4"/>
  <c r="K260" i="4"/>
  <c r="G260" i="4"/>
  <c r="C260" i="4"/>
  <c r="K259" i="4"/>
  <c r="G259" i="4"/>
  <c r="C259" i="4"/>
  <c r="K258" i="4"/>
  <c r="G258" i="4"/>
  <c r="C258" i="4"/>
  <c r="K257" i="4"/>
  <c r="G257" i="4"/>
  <c r="C257" i="4"/>
  <c r="K256" i="4"/>
  <c r="G256" i="4"/>
  <c r="C256" i="4"/>
  <c r="K255" i="4"/>
  <c r="G255" i="4"/>
  <c r="C255" i="4"/>
  <c r="K254" i="4"/>
  <c r="G254" i="4"/>
  <c r="C254" i="4"/>
  <c r="K253" i="4"/>
  <c r="G253" i="4"/>
  <c r="C253" i="4"/>
  <c r="K252" i="4"/>
  <c r="G252" i="4"/>
  <c r="C252" i="4"/>
  <c r="K251" i="4"/>
  <c r="G251" i="4"/>
  <c r="C251" i="4"/>
  <c r="K250" i="4"/>
  <c r="G250" i="4"/>
  <c r="C250" i="4"/>
  <c r="K249" i="4"/>
  <c r="G249" i="4"/>
  <c r="C249" i="4"/>
  <c r="K248" i="4"/>
  <c r="G248" i="4"/>
  <c r="C248" i="4"/>
  <c r="K247" i="4"/>
  <c r="G247" i="4"/>
  <c r="C247" i="4"/>
  <c r="K246" i="4"/>
  <c r="G246" i="4"/>
  <c r="C246" i="4"/>
  <c r="K245" i="4"/>
  <c r="G245" i="4"/>
  <c r="C245" i="4"/>
  <c r="K244" i="4"/>
  <c r="G244" i="4"/>
  <c r="C244" i="4"/>
  <c r="K243" i="4"/>
  <c r="G243" i="4"/>
  <c r="C243" i="4"/>
  <c r="K242" i="4"/>
  <c r="G242" i="4"/>
  <c r="C242" i="4"/>
  <c r="K241" i="4"/>
  <c r="G241" i="4"/>
  <c r="C241" i="4"/>
  <c r="K240" i="4"/>
  <c r="G240" i="4"/>
  <c r="C240" i="4"/>
  <c r="K239" i="4"/>
  <c r="G239" i="4"/>
  <c r="C239" i="4"/>
  <c r="K238" i="4"/>
  <c r="G238" i="4"/>
  <c r="C238" i="4"/>
  <c r="K237" i="4"/>
  <c r="G237" i="4"/>
  <c r="C237" i="4"/>
  <c r="K236" i="4"/>
  <c r="G236" i="4"/>
  <c r="C236" i="4"/>
  <c r="K235" i="4"/>
  <c r="G235" i="4"/>
  <c r="C235" i="4"/>
  <c r="K234" i="4"/>
  <c r="G234" i="4"/>
  <c r="C234" i="4"/>
  <c r="K233" i="4"/>
  <c r="G233" i="4"/>
  <c r="C233" i="4"/>
  <c r="K232" i="4"/>
  <c r="G232" i="4"/>
  <c r="C232" i="4"/>
  <c r="K231" i="4"/>
  <c r="G231" i="4"/>
  <c r="C231" i="4"/>
  <c r="K230" i="4"/>
  <c r="G230" i="4"/>
  <c r="C230" i="4"/>
  <c r="K229" i="4"/>
  <c r="G229" i="4"/>
  <c r="C229" i="4"/>
  <c r="K228" i="4"/>
  <c r="G228" i="4"/>
  <c r="C228" i="4"/>
  <c r="K227" i="4"/>
  <c r="G227" i="4"/>
  <c r="C227" i="4"/>
  <c r="K226" i="4"/>
  <c r="G226" i="4"/>
  <c r="C226" i="4"/>
  <c r="K225" i="4"/>
  <c r="G225" i="4"/>
  <c r="C225" i="4"/>
  <c r="K224" i="4"/>
  <c r="G224" i="4"/>
  <c r="C224" i="4"/>
  <c r="K223" i="4"/>
  <c r="G223" i="4"/>
  <c r="C223" i="4"/>
  <c r="K222" i="4"/>
  <c r="G222" i="4"/>
  <c r="C222" i="4"/>
  <c r="K221" i="4"/>
  <c r="G221" i="4"/>
  <c r="C221" i="4"/>
  <c r="K220" i="4"/>
  <c r="G220" i="4"/>
  <c r="C220" i="4"/>
  <c r="K219" i="4"/>
  <c r="G219" i="4"/>
  <c r="C219" i="4"/>
  <c r="K218" i="4"/>
  <c r="G218" i="4"/>
  <c r="C218" i="4"/>
  <c r="K217" i="4"/>
  <c r="G217" i="4"/>
  <c r="C217" i="4"/>
  <c r="K216" i="4"/>
  <c r="G216" i="4"/>
  <c r="C216" i="4"/>
  <c r="K215" i="4"/>
  <c r="G215" i="4"/>
  <c r="C215" i="4"/>
  <c r="K214" i="4"/>
  <c r="G214" i="4"/>
  <c r="C214" i="4"/>
  <c r="K213" i="4"/>
  <c r="G213" i="4"/>
  <c r="C213" i="4"/>
  <c r="K212" i="4"/>
  <c r="G212" i="4"/>
  <c r="C212" i="4"/>
  <c r="K211" i="4"/>
  <c r="G211" i="4"/>
  <c r="C211" i="4"/>
  <c r="K210" i="4"/>
  <c r="G210" i="4"/>
  <c r="C210" i="4"/>
  <c r="K209" i="4"/>
  <c r="G209" i="4"/>
  <c r="C209" i="4"/>
  <c r="K208" i="4"/>
  <c r="G208" i="4"/>
  <c r="C208" i="4"/>
  <c r="K207" i="4"/>
  <c r="G207" i="4"/>
  <c r="C207" i="4"/>
  <c r="K206" i="4"/>
  <c r="G206" i="4"/>
  <c r="C206" i="4"/>
  <c r="K205" i="4"/>
  <c r="G205" i="4"/>
  <c r="C205" i="4"/>
  <c r="K204" i="4"/>
  <c r="G204" i="4"/>
  <c r="C204" i="4"/>
  <c r="K203" i="4"/>
  <c r="G203" i="4"/>
  <c r="C203" i="4"/>
  <c r="K202" i="4"/>
  <c r="G202" i="4"/>
  <c r="C202" i="4"/>
  <c r="K201" i="4"/>
  <c r="G201" i="4"/>
  <c r="C201" i="4"/>
  <c r="K200" i="4"/>
  <c r="G200" i="4"/>
  <c r="C200" i="4"/>
  <c r="K199" i="4"/>
  <c r="G199" i="4"/>
  <c r="C199" i="4"/>
  <c r="K198" i="4"/>
  <c r="G198" i="4"/>
  <c r="C198" i="4"/>
  <c r="K197" i="4"/>
  <c r="G197" i="4"/>
  <c r="C197" i="4"/>
  <c r="K196" i="4"/>
  <c r="G196" i="4"/>
  <c r="C196" i="4"/>
  <c r="K195" i="4"/>
  <c r="G195" i="4"/>
  <c r="C195" i="4"/>
  <c r="K194" i="4"/>
  <c r="G194" i="4"/>
  <c r="C194" i="4"/>
  <c r="K193" i="4"/>
  <c r="G193" i="4"/>
  <c r="C193" i="4"/>
  <c r="K192" i="4"/>
  <c r="G192" i="4"/>
  <c r="C192" i="4"/>
  <c r="K191" i="4"/>
  <c r="G191" i="4"/>
  <c r="C191" i="4"/>
  <c r="K190" i="4"/>
  <c r="G190" i="4"/>
  <c r="C190" i="4"/>
  <c r="K189" i="4"/>
  <c r="G189" i="4"/>
  <c r="C189" i="4"/>
  <c r="K188" i="4"/>
  <c r="G188" i="4"/>
  <c r="C188" i="4"/>
  <c r="K187" i="4"/>
  <c r="G187" i="4"/>
  <c r="C187" i="4"/>
  <c r="K186" i="4"/>
  <c r="G186" i="4"/>
  <c r="C186" i="4"/>
  <c r="K185" i="4"/>
  <c r="G185" i="4"/>
  <c r="C185" i="4"/>
  <c r="K184" i="4"/>
  <c r="G184" i="4"/>
  <c r="C184" i="4"/>
  <c r="K183" i="4"/>
  <c r="G183" i="4"/>
  <c r="C183" i="4"/>
  <c r="K182" i="4"/>
  <c r="G182" i="4"/>
  <c r="C182" i="4"/>
  <c r="K181" i="4"/>
  <c r="G181" i="4"/>
  <c r="C181" i="4"/>
  <c r="K180" i="4"/>
  <c r="G180" i="4"/>
  <c r="C180" i="4"/>
  <c r="K179" i="4"/>
  <c r="G179" i="4"/>
  <c r="C179" i="4"/>
  <c r="K178" i="4"/>
  <c r="G178" i="4"/>
  <c r="C178" i="4"/>
  <c r="K177" i="4"/>
  <c r="G177" i="4"/>
  <c r="C177" i="4"/>
  <c r="K176" i="4"/>
  <c r="G176" i="4"/>
  <c r="C176" i="4"/>
  <c r="K175" i="4"/>
  <c r="G175" i="4"/>
  <c r="C175" i="4"/>
  <c r="K174" i="4"/>
  <c r="G174" i="4"/>
  <c r="C174" i="4"/>
  <c r="K173" i="4"/>
  <c r="G173" i="4"/>
  <c r="C173" i="4"/>
  <c r="K172" i="4"/>
  <c r="G172" i="4"/>
  <c r="C172" i="4"/>
  <c r="K171" i="4"/>
  <c r="G171" i="4"/>
  <c r="C171" i="4"/>
  <c r="K170" i="4"/>
  <c r="G170" i="4"/>
  <c r="C170" i="4"/>
  <c r="K169" i="4"/>
  <c r="G169" i="4"/>
  <c r="C169" i="4"/>
  <c r="K168" i="4"/>
  <c r="G168" i="4"/>
  <c r="C168" i="4"/>
  <c r="K167" i="4"/>
  <c r="G167" i="4"/>
  <c r="C167" i="4"/>
  <c r="K166" i="4"/>
  <c r="G166" i="4"/>
  <c r="C166" i="4"/>
  <c r="K165" i="4"/>
  <c r="G165" i="4"/>
  <c r="C165" i="4"/>
  <c r="K164" i="4"/>
  <c r="G164" i="4"/>
  <c r="C164" i="4"/>
  <c r="K163" i="4"/>
  <c r="G163" i="4"/>
  <c r="C163" i="4"/>
  <c r="K162" i="4"/>
  <c r="G162" i="4"/>
  <c r="C162" i="4"/>
  <c r="K161" i="4"/>
  <c r="G161" i="4"/>
  <c r="C161" i="4"/>
  <c r="K160" i="4"/>
  <c r="G160" i="4"/>
  <c r="C160" i="4"/>
  <c r="K159" i="4"/>
  <c r="G159" i="4"/>
  <c r="C159" i="4"/>
  <c r="K158" i="4"/>
  <c r="G158" i="4"/>
  <c r="C158" i="4"/>
  <c r="K157" i="4"/>
  <c r="G157" i="4"/>
  <c r="C157" i="4"/>
  <c r="K156" i="4"/>
  <c r="G156" i="4"/>
  <c r="C156" i="4"/>
  <c r="K155" i="4"/>
  <c r="G155" i="4"/>
  <c r="C155" i="4"/>
  <c r="K154" i="4"/>
  <c r="G154" i="4"/>
  <c r="C154" i="4"/>
  <c r="K153" i="4"/>
  <c r="G153" i="4"/>
  <c r="C153" i="4"/>
  <c r="K152" i="4"/>
  <c r="G152" i="4"/>
  <c r="C152" i="4"/>
  <c r="K151" i="4"/>
  <c r="G151" i="4"/>
  <c r="C151" i="4"/>
  <c r="K150" i="4"/>
  <c r="G150" i="4"/>
  <c r="C150" i="4"/>
  <c r="K149" i="4"/>
  <c r="G149" i="4"/>
  <c r="C149" i="4"/>
  <c r="K148" i="4"/>
  <c r="G148" i="4"/>
  <c r="C148" i="4"/>
  <c r="K147" i="4"/>
  <c r="G147" i="4"/>
  <c r="C147" i="4"/>
  <c r="K146" i="4"/>
  <c r="G146" i="4"/>
  <c r="C146" i="4"/>
  <c r="K145" i="4"/>
  <c r="G145" i="4"/>
  <c r="C145" i="4"/>
  <c r="K144" i="4"/>
  <c r="G144" i="4"/>
  <c r="C144" i="4"/>
  <c r="K143" i="4"/>
  <c r="G143" i="4"/>
  <c r="C143" i="4"/>
  <c r="K142" i="4"/>
  <c r="G142" i="4"/>
  <c r="C142" i="4"/>
  <c r="K141" i="4"/>
  <c r="G141" i="4"/>
  <c r="C141" i="4"/>
  <c r="K140" i="4"/>
  <c r="G140" i="4"/>
  <c r="C140" i="4"/>
  <c r="K139" i="4"/>
  <c r="G139" i="4"/>
  <c r="C139" i="4"/>
  <c r="K138" i="4"/>
  <c r="G138" i="4"/>
  <c r="C138" i="4"/>
  <c r="K137" i="4"/>
  <c r="G137" i="4"/>
  <c r="C137" i="4"/>
  <c r="K136" i="4"/>
  <c r="G136" i="4"/>
  <c r="C136" i="4"/>
  <c r="K135" i="4"/>
  <c r="G135" i="4"/>
  <c r="C135" i="4"/>
  <c r="K134" i="4"/>
  <c r="G134" i="4"/>
  <c r="C134" i="4"/>
  <c r="K133" i="4"/>
  <c r="G133" i="4"/>
  <c r="C133" i="4"/>
  <c r="K132" i="4"/>
  <c r="G132" i="4"/>
  <c r="C132" i="4"/>
  <c r="K131" i="4"/>
  <c r="G131" i="4"/>
  <c r="C131" i="4"/>
  <c r="K130" i="4"/>
  <c r="G130" i="4"/>
  <c r="C130" i="4"/>
  <c r="K129" i="4"/>
  <c r="G129" i="4"/>
  <c r="C129" i="4"/>
  <c r="K128" i="4"/>
  <c r="G128" i="4"/>
  <c r="C128" i="4"/>
  <c r="K127" i="4"/>
  <c r="G127" i="4"/>
  <c r="C127" i="4"/>
  <c r="K126" i="4"/>
  <c r="G126" i="4"/>
  <c r="C126" i="4"/>
  <c r="K125" i="4"/>
  <c r="G125" i="4"/>
  <c r="C125" i="4"/>
  <c r="K124" i="4"/>
  <c r="G124" i="4"/>
  <c r="C124" i="4"/>
  <c r="K123" i="4"/>
  <c r="G123" i="4"/>
  <c r="C123" i="4"/>
  <c r="K122" i="4"/>
  <c r="G122" i="4"/>
  <c r="C122" i="4"/>
  <c r="K121" i="4"/>
  <c r="G121" i="4"/>
  <c r="C121" i="4"/>
  <c r="K120" i="4"/>
  <c r="G120" i="4"/>
  <c r="C120" i="4"/>
  <c r="K119" i="4"/>
  <c r="G119" i="4"/>
  <c r="C119" i="4"/>
  <c r="K118" i="4"/>
  <c r="G118" i="4"/>
  <c r="C118" i="4"/>
  <c r="K117" i="4"/>
  <c r="G117" i="4"/>
  <c r="C117" i="4"/>
  <c r="K116" i="4"/>
  <c r="G116" i="4"/>
  <c r="C116" i="4"/>
  <c r="K115" i="4"/>
  <c r="G115" i="4"/>
  <c r="C115" i="4"/>
  <c r="K114" i="4"/>
  <c r="G114" i="4"/>
  <c r="C114" i="4"/>
  <c r="K113" i="4"/>
  <c r="G113" i="4"/>
  <c r="C113" i="4"/>
  <c r="K112" i="4"/>
  <c r="G112" i="4"/>
  <c r="C112" i="4"/>
  <c r="K111" i="4"/>
  <c r="G111" i="4"/>
  <c r="C111" i="4"/>
  <c r="K110" i="4"/>
  <c r="G110" i="4"/>
  <c r="C110" i="4"/>
  <c r="K109" i="4"/>
  <c r="G109" i="4"/>
  <c r="C109" i="4"/>
  <c r="K108" i="4"/>
  <c r="G108" i="4"/>
  <c r="C108" i="4"/>
  <c r="K107" i="4"/>
  <c r="G107" i="4"/>
  <c r="C107" i="4"/>
  <c r="K106" i="4"/>
  <c r="G106" i="4"/>
  <c r="C106" i="4"/>
  <c r="K105" i="4"/>
  <c r="G105" i="4"/>
  <c r="C105" i="4"/>
  <c r="K104" i="4"/>
  <c r="G104" i="4"/>
  <c r="C104" i="4"/>
  <c r="K103" i="4"/>
  <c r="G103" i="4"/>
  <c r="C103" i="4"/>
  <c r="K102" i="4"/>
  <c r="G102" i="4"/>
  <c r="C102" i="4"/>
  <c r="K101" i="4"/>
  <c r="G101" i="4"/>
  <c r="C101" i="4"/>
  <c r="K100" i="4"/>
  <c r="G100" i="4"/>
  <c r="C100" i="4"/>
  <c r="K99" i="4"/>
  <c r="G99" i="4"/>
  <c r="C99" i="4"/>
  <c r="K98" i="4"/>
  <c r="G98" i="4"/>
  <c r="C98" i="4"/>
  <c r="K97" i="4"/>
  <c r="G97" i="4"/>
  <c r="C97" i="4"/>
  <c r="K96" i="4"/>
  <c r="G96" i="4"/>
  <c r="C96" i="4"/>
  <c r="K95" i="4"/>
  <c r="G95" i="4"/>
  <c r="C95" i="4"/>
  <c r="K94" i="4"/>
  <c r="G94" i="4"/>
  <c r="C94" i="4"/>
  <c r="K93" i="4"/>
  <c r="G93" i="4"/>
  <c r="C93" i="4"/>
  <c r="K92" i="4"/>
  <c r="G92" i="4"/>
  <c r="C92" i="4"/>
  <c r="K91" i="4"/>
  <c r="G91" i="4"/>
  <c r="C91" i="4"/>
  <c r="K90" i="4"/>
  <c r="G90" i="4"/>
  <c r="C90" i="4"/>
  <c r="K89" i="4"/>
  <c r="G89" i="4"/>
  <c r="C89" i="4"/>
  <c r="K88" i="4"/>
  <c r="G88" i="4"/>
  <c r="C88" i="4"/>
  <c r="K87" i="4"/>
  <c r="G87" i="4"/>
  <c r="C87" i="4"/>
  <c r="K86" i="4"/>
  <c r="G86" i="4"/>
  <c r="C86" i="4"/>
  <c r="K85" i="4"/>
  <c r="G85" i="4"/>
  <c r="C85" i="4"/>
  <c r="K84" i="4"/>
  <c r="G84" i="4"/>
  <c r="C84" i="4"/>
  <c r="K83" i="4"/>
  <c r="G83" i="4"/>
  <c r="C83" i="4"/>
  <c r="K82" i="4"/>
  <c r="G82" i="4"/>
  <c r="C82" i="4"/>
  <c r="K81" i="4"/>
  <c r="G81" i="4"/>
  <c r="C81" i="4"/>
  <c r="K80" i="4"/>
  <c r="G80" i="4"/>
  <c r="C80" i="4"/>
  <c r="K79" i="4"/>
  <c r="G79" i="4"/>
  <c r="C79" i="4"/>
  <c r="K78" i="4"/>
  <c r="G78" i="4"/>
  <c r="C78" i="4"/>
  <c r="K77" i="4"/>
  <c r="G77" i="4"/>
  <c r="C77" i="4"/>
  <c r="K76" i="4"/>
  <c r="G76" i="4"/>
  <c r="C76" i="4"/>
  <c r="K75" i="4"/>
  <c r="G75" i="4"/>
  <c r="C75" i="4"/>
  <c r="K74" i="4"/>
  <c r="G74" i="4"/>
  <c r="C74" i="4"/>
  <c r="K73" i="4"/>
  <c r="G73" i="4"/>
  <c r="C73" i="4"/>
  <c r="K72" i="4"/>
  <c r="G72" i="4"/>
  <c r="C72" i="4"/>
  <c r="K71" i="4"/>
  <c r="G71" i="4"/>
  <c r="C71" i="4"/>
  <c r="K70" i="4"/>
  <c r="G70" i="4"/>
  <c r="C70" i="4"/>
  <c r="K69" i="4"/>
  <c r="G69" i="4"/>
  <c r="C69" i="4"/>
  <c r="K68" i="4"/>
  <c r="G68" i="4"/>
  <c r="C68" i="4"/>
  <c r="K67" i="4"/>
  <c r="G67" i="4"/>
  <c r="C67" i="4"/>
  <c r="K66" i="4"/>
  <c r="G66" i="4"/>
  <c r="C66" i="4"/>
  <c r="K65" i="4"/>
  <c r="G65" i="4"/>
  <c r="C65" i="4"/>
  <c r="K64" i="4"/>
  <c r="G64" i="4"/>
  <c r="C64" i="4"/>
  <c r="K63" i="4"/>
  <c r="G63" i="4"/>
  <c r="C63" i="4"/>
  <c r="K62" i="4"/>
  <c r="G62" i="4"/>
  <c r="C62" i="4"/>
  <c r="K61" i="4"/>
  <c r="G61" i="4"/>
  <c r="C61" i="4"/>
  <c r="K60" i="4"/>
  <c r="G60" i="4"/>
  <c r="C60" i="4"/>
  <c r="K59" i="4"/>
  <c r="G59" i="4"/>
  <c r="C59" i="4"/>
  <c r="K58" i="4"/>
  <c r="G58" i="4"/>
  <c r="C58" i="4"/>
  <c r="K57" i="4"/>
  <c r="G57" i="4"/>
  <c r="C57" i="4"/>
  <c r="K56" i="4"/>
  <c r="G56" i="4"/>
  <c r="C56" i="4"/>
  <c r="K55" i="4"/>
  <c r="G55" i="4"/>
  <c r="C55" i="4"/>
  <c r="K54" i="4"/>
  <c r="G54" i="4"/>
  <c r="C54" i="4"/>
  <c r="K53" i="4"/>
  <c r="G53" i="4"/>
  <c r="C53" i="4"/>
  <c r="K52" i="4"/>
  <c r="G52" i="4"/>
  <c r="C52" i="4"/>
  <c r="K51" i="4"/>
  <c r="G51" i="4"/>
  <c r="C51" i="4"/>
  <c r="K50" i="4"/>
  <c r="G50" i="4"/>
  <c r="C50" i="4"/>
  <c r="K49" i="4"/>
  <c r="G49" i="4"/>
  <c r="C49" i="4"/>
  <c r="K48" i="4"/>
  <c r="G48" i="4"/>
  <c r="C48" i="4"/>
  <c r="K47" i="4"/>
  <c r="G47" i="4"/>
  <c r="C47" i="4"/>
  <c r="K46" i="4"/>
  <c r="G46" i="4"/>
  <c r="C46" i="4"/>
  <c r="K45" i="4"/>
  <c r="G45" i="4"/>
  <c r="C45" i="4"/>
  <c r="K44" i="4"/>
  <c r="G44" i="4"/>
  <c r="C44" i="4"/>
  <c r="K43" i="4"/>
  <c r="G43" i="4"/>
  <c r="C43" i="4"/>
  <c r="K42" i="4"/>
  <c r="G42" i="4"/>
  <c r="C42" i="4"/>
  <c r="K41" i="4"/>
  <c r="G41" i="4"/>
  <c r="C41" i="4"/>
  <c r="K40" i="4"/>
  <c r="G40" i="4"/>
  <c r="C40" i="4"/>
  <c r="K39" i="4"/>
  <c r="G39" i="4"/>
  <c r="C39" i="4"/>
  <c r="K38" i="4"/>
  <c r="G38" i="4"/>
  <c r="C38" i="4"/>
  <c r="K37" i="4"/>
  <c r="G37" i="4"/>
  <c r="C37" i="4"/>
  <c r="K36" i="4"/>
  <c r="G36" i="4"/>
  <c r="C36" i="4"/>
  <c r="K35" i="4"/>
  <c r="G35" i="4"/>
  <c r="C35" i="4"/>
  <c r="K34" i="4"/>
  <c r="G34" i="4"/>
  <c r="C34" i="4"/>
  <c r="K33" i="4"/>
  <c r="G33" i="4"/>
  <c r="C33" i="4"/>
  <c r="K32" i="4"/>
  <c r="G32" i="4"/>
  <c r="C32" i="4"/>
  <c r="K31" i="4"/>
  <c r="G31" i="4"/>
  <c r="C31" i="4"/>
  <c r="K30" i="4"/>
  <c r="G30" i="4"/>
  <c r="C30" i="4"/>
  <c r="K29" i="4"/>
  <c r="G29" i="4"/>
  <c r="C29" i="4"/>
  <c r="K28" i="4"/>
  <c r="G28" i="4"/>
  <c r="C28" i="4"/>
  <c r="K27" i="4"/>
  <c r="G27" i="4"/>
  <c r="C27" i="4"/>
  <c r="K26" i="4"/>
  <c r="G26" i="4"/>
  <c r="C26" i="4"/>
  <c r="K25" i="4"/>
  <c r="G25" i="4"/>
  <c r="C25" i="4"/>
  <c r="K24" i="4"/>
  <c r="G24" i="4"/>
  <c r="C24" i="4"/>
  <c r="K23" i="4"/>
  <c r="G23" i="4"/>
  <c r="C23" i="4"/>
  <c r="K22" i="4"/>
  <c r="G22" i="4"/>
  <c r="C22" i="4"/>
  <c r="K21" i="4"/>
  <c r="G21" i="4"/>
  <c r="C21" i="4"/>
  <c r="K20" i="4"/>
  <c r="G20" i="4"/>
  <c r="C20" i="4"/>
  <c r="K19" i="4"/>
  <c r="G19" i="4"/>
  <c r="C19" i="4"/>
  <c r="K18" i="4"/>
  <c r="G18" i="4"/>
  <c r="C18" i="4"/>
  <c r="K17" i="4"/>
  <c r="G17" i="4"/>
  <c r="C17" i="4"/>
  <c r="K16" i="4"/>
  <c r="G16" i="4"/>
  <c r="C16" i="4"/>
  <c r="X15" i="4"/>
  <c r="Y15" i="4" s="1"/>
  <c r="K15" i="4"/>
  <c r="G15" i="4"/>
  <c r="C15" i="4"/>
  <c r="K14" i="4"/>
  <c r="G14" i="4"/>
  <c r="C14" i="4"/>
  <c r="K13" i="4"/>
  <c r="G13" i="4"/>
  <c r="C13" i="4"/>
  <c r="K12" i="4"/>
  <c r="G12" i="4"/>
  <c r="C12" i="4"/>
  <c r="K11" i="4"/>
  <c r="G11" i="4"/>
  <c r="C11" i="4"/>
  <c r="K10" i="4"/>
  <c r="G10" i="4"/>
  <c r="C10" i="4"/>
  <c r="K9" i="4"/>
  <c r="G9" i="4"/>
  <c r="C9" i="4"/>
  <c r="K8" i="4"/>
  <c r="G8" i="4"/>
  <c r="C8" i="4"/>
  <c r="K7" i="4"/>
  <c r="G7" i="4"/>
  <c r="C7" i="4"/>
  <c r="K6" i="4"/>
  <c r="G6" i="4"/>
  <c r="C6" i="4"/>
  <c r="K5" i="4"/>
  <c r="G5" i="4"/>
  <c r="C5" i="4"/>
  <c r="AJ4" i="4"/>
  <c r="AJ5" i="4" s="1"/>
  <c r="AK5" i="4" s="1"/>
  <c r="AS7" i="4" s="1"/>
  <c r="K4" i="4"/>
  <c r="G4" i="4"/>
  <c r="C4" i="4"/>
  <c r="K3" i="4"/>
  <c r="G3" i="4"/>
  <c r="C3" i="4"/>
  <c r="AV5" i="4" l="1"/>
  <c r="AV6" i="4" s="1"/>
  <c r="AV4" i="4"/>
  <c r="N5" i="4"/>
  <c r="N27" i="4"/>
  <c r="N28" i="4" s="1"/>
  <c r="T4" i="4" s="1"/>
  <c r="D31" i="8"/>
  <c r="E31" i="8" s="1"/>
  <c r="N24" i="4"/>
  <c r="N25" i="4" s="1"/>
  <c r="X16" i="4"/>
  <c r="Y16" i="4" s="1"/>
  <c r="AS4" i="4" s="1"/>
  <c r="N21" i="4"/>
  <c r="N22" i="4" s="1"/>
  <c r="T5" i="4"/>
  <c r="AV2" i="4" s="1"/>
  <c r="F31" i="8"/>
  <c r="N4" i="4"/>
  <c r="H31" i="8" l="1"/>
  <c r="AF3" i="4"/>
  <c r="T3" i="4"/>
  <c r="T6" i="4" s="1"/>
  <c r="AN2" i="4" s="1"/>
  <c r="AF4" i="4"/>
  <c r="C31" i="8"/>
  <c r="T7" i="4" l="1"/>
  <c r="U7" i="4" s="1"/>
  <c r="AS3" i="4" s="1"/>
  <c r="AF5" i="4"/>
  <c r="AF8" i="4" s="1"/>
  <c r="AG8" i="4" s="1"/>
  <c r="AS6" i="4" s="1"/>
</calcChain>
</file>

<file path=xl/sharedStrings.xml><?xml version="1.0" encoding="utf-8"?>
<sst xmlns="http://schemas.openxmlformats.org/spreadsheetml/2006/main" count="6224" uniqueCount="2303">
  <si>
    <t xml:space="preserve">NAME </t>
  </si>
  <si>
    <t>ID</t>
  </si>
  <si>
    <t>Atharva Natani</t>
  </si>
  <si>
    <t>2022A3PS1196P</t>
  </si>
  <si>
    <t>Harsh Acharya</t>
  </si>
  <si>
    <t>2022A1PS1056P</t>
  </si>
  <si>
    <t>Anshuman Gupta</t>
  </si>
  <si>
    <t>2022B3TS1519P</t>
  </si>
  <si>
    <t>Devansh Bansal</t>
  </si>
  <si>
    <t>2022A3PS1218P</t>
  </si>
  <si>
    <t>NIFTY 50 Share Prices (Daily Historical Data of 3 years)</t>
  </si>
  <si>
    <t>GLENMARK Share Prices ( Historical Daily Data of 3 years)</t>
  </si>
  <si>
    <t>AAA Corporate 10 year Bond Data</t>
  </si>
  <si>
    <t>CAPM Model</t>
  </si>
  <si>
    <t>Dividend Disount Model</t>
  </si>
  <si>
    <t>Build Up Method</t>
  </si>
  <si>
    <t>Earnings Yield Method</t>
  </si>
  <si>
    <t>Date</t>
  </si>
  <si>
    <t>Closing Price</t>
  </si>
  <si>
    <t>NIFTY 50 Daily Returns</t>
  </si>
  <si>
    <t xml:space="preserve">Date </t>
  </si>
  <si>
    <t>GLENMARK Daily Returns</t>
  </si>
  <si>
    <t>Bond Daily Returns</t>
  </si>
  <si>
    <t>Cost of Equity by CAPM</t>
  </si>
  <si>
    <t>Year</t>
  </si>
  <si>
    <t>Dividend Declared (INR)</t>
  </si>
  <si>
    <t>Dividend Per Share (INR)</t>
  </si>
  <si>
    <t>Ex-Dividend Date</t>
  </si>
  <si>
    <t>Record Date</t>
  </si>
  <si>
    <t>Payment Date</t>
  </si>
  <si>
    <t>Cost of Equity by Build Up Method</t>
  </si>
  <si>
    <t>Cost of Equity by Earnings Yield Method</t>
  </si>
  <si>
    <t>Nov 08, 2024</t>
  </si>
  <si>
    <t xml:space="preserve">Method </t>
  </si>
  <si>
    <t>Beta</t>
  </si>
  <si>
    <t xml:space="preserve">E(Rm) Yearly </t>
  </si>
  <si>
    <t>500 million</t>
  </si>
  <si>
    <t>Risk-Free Rate (rf)</t>
  </si>
  <si>
    <t>EPS</t>
  </si>
  <si>
    <t>Nov 07, 2024</t>
  </si>
  <si>
    <t>Slope of Regression Line</t>
  </si>
  <si>
    <t>Rf</t>
  </si>
  <si>
    <t>450 million</t>
  </si>
  <si>
    <t>Current Stock Price</t>
  </si>
  <si>
    <t>Nov 06, 2024</t>
  </si>
  <si>
    <t>Covariance Formula to Calculate Beta</t>
  </si>
  <si>
    <t>400 million</t>
  </si>
  <si>
    <t>Market Risk Premium</t>
  </si>
  <si>
    <t>Ke</t>
  </si>
  <si>
    <t>Nov 05, 2024</t>
  </si>
  <si>
    <t>350 million</t>
  </si>
  <si>
    <t>Size Premium (SP)</t>
  </si>
  <si>
    <t>Nov 04, 2024</t>
  </si>
  <si>
    <t>Specific Risk Premium (LP)</t>
  </si>
  <si>
    <t>Nov 01, 2024</t>
  </si>
  <si>
    <t>Oct 31, 2024</t>
  </si>
  <si>
    <t>Oct 30, 2024</t>
  </si>
  <si>
    <t>CAPM Model Beta and Cost of Equity seems fair enough since our market data for beta and risk-free rate is reliable. CAPM is very sensitive to assumptions that unsystematic risk has been diversified and can be ignored.</t>
  </si>
  <si>
    <t>Oct 29, 2024</t>
  </si>
  <si>
    <t>re​ = rf​ + ERP + SP + LP</t>
  </si>
  <si>
    <t>Oct 28, 2024</t>
  </si>
  <si>
    <t>Oct 25, 2024</t>
  </si>
  <si>
    <t>Oct 24, 2024</t>
  </si>
  <si>
    <t>Oct 23, 2024</t>
  </si>
  <si>
    <t>Oct 22, 2024</t>
  </si>
  <si>
    <t>Growth Rate (g):</t>
  </si>
  <si>
    <t>Oct 21, 2024</t>
  </si>
  <si>
    <t>Oct 18, 2024</t>
  </si>
  <si>
    <t>Oct 17, 2024</t>
  </si>
  <si>
    <t>Oct 16, 2024</t>
  </si>
  <si>
    <t>Oct 15, 2024</t>
  </si>
  <si>
    <t>Oct 14, 2024</t>
  </si>
  <si>
    <t>Total Return of NIFTY 50</t>
  </si>
  <si>
    <t>Oct 11, 2024</t>
  </si>
  <si>
    <t>CAGR OF NIFTY 50</t>
  </si>
  <si>
    <t>Oct 10, 2024</t>
  </si>
  <si>
    <t>Oct 09, 2024</t>
  </si>
  <si>
    <t>Total Return of GLENMARK</t>
  </si>
  <si>
    <t>Oct 08, 2024</t>
  </si>
  <si>
    <t>CAGR of GLENMARK</t>
  </si>
  <si>
    <t>Oct 07, 2024</t>
  </si>
  <si>
    <t>Oct 04, 2024</t>
  </si>
  <si>
    <t>Total Return of AAA Corporate Bond</t>
  </si>
  <si>
    <t>Oct 03, 2024</t>
  </si>
  <si>
    <t>CAGR of AAA Corporate Bond</t>
  </si>
  <si>
    <t>Oct 01, 2024</t>
  </si>
  <si>
    <t>Sep 30, 2024</t>
  </si>
  <si>
    <t>SUMMARY OUTPUT of Regresssion</t>
  </si>
  <si>
    <t>Sep 27, 2024</t>
  </si>
  <si>
    <t>Sep 26, 2024</t>
  </si>
  <si>
    <t>Regression Statistics</t>
  </si>
  <si>
    <t>Sep 25, 2024</t>
  </si>
  <si>
    <t>Multiple R</t>
  </si>
  <si>
    <t>Sep 24, 2024</t>
  </si>
  <si>
    <t>R Square</t>
  </si>
  <si>
    <t>Sep 23, 2024</t>
  </si>
  <si>
    <t>Adjusted R Square</t>
  </si>
  <si>
    <t>Sep 20, 2024</t>
  </si>
  <si>
    <t>Standard Error</t>
  </si>
  <si>
    <t>Sep 19, 2024</t>
  </si>
  <si>
    <t>Observations</t>
  </si>
  <si>
    <t>Sep 17, 2024</t>
  </si>
  <si>
    <t>Sep 18, 2024</t>
  </si>
  <si>
    <t>Sep 16, 2024</t>
  </si>
  <si>
    <t>ANOVA</t>
  </si>
  <si>
    <t>Sep 13, 2024</t>
  </si>
  <si>
    <t>df</t>
  </si>
  <si>
    <t>SS</t>
  </si>
  <si>
    <t>MS</t>
  </si>
  <si>
    <t>F</t>
  </si>
  <si>
    <t>Significance F</t>
  </si>
  <si>
    <t>Sep 12, 2024</t>
  </si>
  <si>
    <t>Regression</t>
  </si>
  <si>
    <t>Sep 11, 2024</t>
  </si>
  <si>
    <t>Residual</t>
  </si>
  <si>
    <t>Sep 10, 2024</t>
  </si>
  <si>
    <t>Total</t>
  </si>
  <si>
    <t>Sep 09, 2024</t>
  </si>
  <si>
    <t>Sep 06, 2024</t>
  </si>
  <si>
    <t>Coefficients</t>
  </si>
  <si>
    <t>t Stat</t>
  </si>
  <si>
    <t>P-value</t>
  </si>
  <si>
    <t>Lower 95%</t>
  </si>
  <si>
    <t>Upper 95%</t>
  </si>
  <si>
    <t>Lower 95.0%</t>
  </si>
  <si>
    <t>Upper 95.0%</t>
  </si>
  <si>
    <t>Sep 05, 2024</t>
  </si>
  <si>
    <t>Intercept</t>
  </si>
  <si>
    <t>Sep 04, 2024</t>
  </si>
  <si>
    <t>X Variable 1</t>
  </si>
  <si>
    <t>Sep 03, 2024</t>
  </si>
  <si>
    <t>Sep 02, 2024</t>
  </si>
  <si>
    <t>Aug 30, 2024</t>
  </si>
  <si>
    <t>Aug 29, 2024</t>
  </si>
  <si>
    <t>Aug 28, 2024</t>
  </si>
  <si>
    <t>Aug 27, 2024</t>
  </si>
  <si>
    <t>Aug 26, 2024</t>
  </si>
  <si>
    <t>Aug 23, 2024</t>
  </si>
  <si>
    <t>Aug 22, 2024</t>
  </si>
  <si>
    <t>Aug 21, 2024</t>
  </si>
  <si>
    <t>Aug 20, 2024</t>
  </si>
  <si>
    <t>Aug 19, 2024</t>
  </si>
  <si>
    <t>Aug 16, 2024</t>
  </si>
  <si>
    <t>Aug 14, 2024</t>
  </si>
  <si>
    <t>Aug 13, 2024</t>
  </si>
  <si>
    <t>Aug 12, 2024</t>
  </si>
  <si>
    <t>Aug 09, 2024</t>
  </si>
  <si>
    <t>Aug 08, 2024</t>
  </si>
  <si>
    <t>Aug 07, 2024</t>
  </si>
  <si>
    <t>Aug 06, 2024</t>
  </si>
  <si>
    <t>Aug 05, 2024</t>
  </si>
  <si>
    <t>Aug 02, 2024</t>
  </si>
  <si>
    <t>Aug 01, 2024</t>
  </si>
  <si>
    <t>Jul 31, 2024</t>
  </si>
  <si>
    <t>Jul 30, 2024</t>
  </si>
  <si>
    <t>Jul 29, 2024</t>
  </si>
  <si>
    <t>Jul 26, 2024</t>
  </si>
  <si>
    <t>Jul 25, 2024</t>
  </si>
  <si>
    <t>Jul 24, 2024</t>
  </si>
  <si>
    <t>Jul 23, 2024</t>
  </si>
  <si>
    <t>Jul 22, 2024</t>
  </si>
  <si>
    <t>Jul 19, 2024</t>
  </si>
  <si>
    <t>Jul 18, 2024</t>
  </si>
  <si>
    <t>Jul 16, 2024</t>
  </si>
  <si>
    <t>Jul 15, 2024</t>
  </si>
  <si>
    <t>Jul 12, 2024</t>
  </si>
  <si>
    <t>Jul 11, 2024</t>
  </si>
  <si>
    <t>Jul 10, 2024</t>
  </si>
  <si>
    <t>Jul 09, 2024</t>
  </si>
  <si>
    <t>Jul 08, 2024</t>
  </si>
  <si>
    <t>Jul 05, 2024</t>
  </si>
  <si>
    <t>Jul 04, 2024</t>
  </si>
  <si>
    <t>Jul 03, 2024</t>
  </si>
  <si>
    <t>Jul 02, 2024</t>
  </si>
  <si>
    <t>Jul 01, 2024</t>
  </si>
  <si>
    <t>Jun 28, 2024</t>
  </si>
  <si>
    <t>Jun 27, 2024</t>
  </si>
  <si>
    <t>Jun 26, 2024</t>
  </si>
  <si>
    <t>Jun 25, 2024</t>
  </si>
  <si>
    <t>Jun 24, 2024</t>
  </si>
  <si>
    <t>Jun 21, 2024</t>
  </si>
  <si>
    <t>Jun 20, 2024</t>
  </si>
  <si>
    <t>Jun 19, 2024</t>
  </si>
  <si>
    <t>Jun 18, 2024</t>
  </si>
  <si>
    <t>Jun 14, 2024</t>
  </si>
  <si>
    <t>Jun 13, 2024</t>
  </si>
  <si>
    <t>Jun 12, 2024</t>
  </si>
  <si>
    <t>Jun 11, 2024</t>
  </si>
  <si>
    <t>Jun 10, 2024</t>
  </si>
  <si>
    <t>Jun 07, 2024</t>
  </si>
  <si>
    <t>Jun 06, 2024</t>
  </si>
  <si>
    <t>Jun 05, 2024</t>
  </si>
  <si>
    <t>Jun 04, 2024</t>
  </si>
  <si>
    <t>Jun 03, 2024</t>
  </si>
  <si>
    <t>May 31, 2024</t>
  </si>
  <si>
    <t>May 30, 2024</t>
  </si>
  <si>
    <t>May 29, 2024</t>
  </si>
  <si>
    <t>May 28, 2024</t>
  </si>
  <si>
    <t>May 27, 2024</t>
  </si>
  <si>
    <t>May 24, 2024</t>
  </si>
  <si>
    <t>May 22, 2024</t>
  </si>
  <si>
    <t>May 21, 2024</t>
  </si>
  <si>
    <t>May 23, 2024</t>
  </si>
  <si>
    <t>May 17, 2024</t>
  </si>
  <si>
    <t>May 16, 2024</t>
  </si>
  <si>
    <t>May 15, 2024</t>
  </si>
  <si>
    <t>May 18, 2024</t>
  </si>
  <si>
    <t>May 14, 2024</t>
  </si>
  <si>
    <t>May 13, 2024</t>
  </si>
  <si>
    <t>May 10, 2024</t>
  </si>
  <si>
    <t>May 09, 2024</t>
  </si>
  <si>
    <t>May 08, 2024</t>
  </si>
  <si>
    <t>May 07, 2024</t>
  </si>
  <si>
    <t>May 06, 2024</t>
  </si>
  <si>
    <t>May 03, 2024</t>
  </si>
  <si>
    <t>May 02, 2024</t>
  </si>
  <si>
    <t>Apr 30, 2024</t>
  </si>
  <si>
    <t>Apr 29, 2024</t>
  </si>
  <si>
    <t>Apr 26, 2024</t>
  </si>
  <si>
    <t>Apr 25, 2024</t>
  </si>
  <si>
    <t>Apr 24, 2024</t>
  </si>
  <si>
    <t>Apr 23, 2024</t>
  </si>
  <si>
    <t>Apr 22, 2024</t>
  </si>
  <si>
    <t>Apr 19, 2024</t>
  </si>
  <si>
    <t>Apr 18, 2024</t>
  </si>
  <si>
    <t>Apr 16, 2024</t>
  </si>
  <si>
    <t>Apr 15, 2024</t>
  </si>
  <si>
    <t>Apr 12, 2024</t>
  </si>
  <si>
    <t>Apr 10, 2024</t>
  </si>
  <si>
    <t>Apr 08, 2024</t>
  </si>
  <si>
    <t>Apr 05, 2024</t>
  </si>
  <si>
    <t>Apr 04, 2024</t>
  </si>
  <si>
    <t>Apr 03, 2024</t>
  </si>
  <si>
    <t>Apr 09, 2024</t>
  </si>
  <si>
    <t>Apr 02, 2024</t>
  </si>
  <si>
    <t>Mar 28, 2024</t>
  </si>
  <si>
    <t>Mar 27, 2024</t>
  </si>
  <si>
    <t>Mar 26, 2024</t>
  </si>
  <si>
    <t>Mar 22, 2024</t>
  </si>
  <si>
    <t>Mar 21, 2024</t>
  </si>
  <si>
    <t>Apr 01, 2024</t>
  </si>
  <si>
    <t>Mar 20, 2024</t>
  </si>
  <si>
    <t>Mar 19, 2024</t>
  </si>
  <si>
    <t>Mar 18, 2024</t>
  </si>
  <si>
    <t>Mar 15, 2024</t>
  </si>
  <si>
    <t>Mar 14, 2024</t>
  </si>
  <si>
    <t>Mar 13, 2024</t>
  </si>
  <si>
    <t>Mar 12, 2024</t>
  </si>
  <si>
    <t>Mar 11, 2024</t>
  </si>
  <si>
    <t>Mar 07, 2024</t>
  </si>
  <si>
    <t>Mar 06, 2024</t>
  </si>
  <si>
    <t>Mar 05, 2024</t>
  </si>
  <si>
    <t>Mar 04, 2024</t>
  </si>
  <si>
    <t>Mar 01, 2024</t>
  </si>
  <si>
    <t>Feb 29, 2024</t>
  </si>
  <si>
    <t>Feb 28, 2024</t>
  </si>
  <si>
    <t>Feb 27, 2024</t>
  </si>
  <si>
    <t>Feb 26, 2024</t>
  </si>
  <si>
    <t>Feb 23, 2024</t>
  </si>
  <si>
    <t>Mar 02, 2024</t>
  </si>
  <si>
    <t>Feb 22, 2024</t>
  </si>
  <si>
    <t>Feb 21, 2024</t>
  </si>
  <si>
    <t>Feb 20, 2024</t>
  </si>
  <si>
    <t>Feb 16, 2024</t>
  </si>
  <si>
    <t>Feb 15, 2024</t>
  </si>
  <si>
    <t>Feb 14, 2024</t>
  </si>
  <si>
    <t>Feb 13, 2024</t>
  </si>
  <si>
    <t>Feb 12, 2024</t>
  </si>
  <si>
    <t>Feb 09, 2024</t>
  </si>
  <si>
    <t>Feb 08, 2024</t>
  </si>
  <si>
    <t>Feb 19, 2024</t>
  </si>
  <si>
    <t>Feb 07, 2024</t>
  </si>
  <si>
    <t>Feb 06, 2024</t>
  </si>
  <si>
    <t>Feb 05, 2024</t>
  </si>
  <si>
    <t>Feb 02, 2024</t>
  </si>
  <si>
    <t>Feb 01, 2024</t>
  </si>
  <si>
    <t>Jan 31, 2024</t>
  </si>
  <si>
    <t>Jan 30, 2024</t>
  </si>
  <si>
    <t>Jan 29, 2024</t>
  </si>
  <si>
    <t>Jan 25, 2024</t>
  </si>
  <si>
    <t>Jan 24, 2024</t>
  </si>
  <si>
    <t>Jan 23, 2024</t>
  </si>
  <si>
    <t>Jan 19, 2024</t>
  </si>
  <si>
    <t>Jan 18, 2024</t>
  </si>
  <si>
    <t>Jan 17, 2024</t>
  </si>
  <si>
    <t>Jan 16, 2024</t>
  </si>
  <si>
    <t>Jan 15, 2024</t>
  </si>
  <si>
    <t>Jan 12, 2024</t>
  </si>
  <si>
    <t>Jan 11, 2024</t>
  </si>
  <si>
    <t>Jan 10, 2024</t>
  </si>
  <si>
    <t>Jan 20, 2024</t>
  </si>
  <si>
    <t>Jan 09, 2024</t>
  </si>
  <si>
    <t>Jan 08, 2024</t>
  </si>
  <si>
    <t>Jan 05, 2024</t>
  </si>
  <si>
    <t>Jan 04, 2024</t>
  </si>
  <si>
    <t>Jan 03, 2024</t>
  </si>
  <si>
    <t>Jan 02, 2024</t>
  </si>
  <si>
    <t>Jan 01, 2024</t>
  </si>
  <si>
    <t>Dec 29, 2023</t>
  </si>
  <si>
    <t>Dec 28, 2023</t>
  </si>
  <si>
    <t>Dec 27, 2023</t>
  </si>
  <si>
    <t>Dec 26, 2023</t>
  </si>
  <si>
    <t>Dec 22, 2023</t>
  </si>
  <si>
    <t>Dec 21, 2023</t>
  </si>
  <si>
    <t>Dec 20, 2023</t>
  </si>
  <si>
    <t>Dec 19, 2023</t>
  </si>
  <si>
    <t>Dec 18, 2023</t>
  </si>
  <si>
    <t>Dec 15, 2023</t>
  </si>
  <si>
    <t>Dec 14, 2023</t>
  </si>
  <si>
    <t>Dec 13, 2023</t>
  </si>
  <si>
    <t>Dec 12, 2023</t>
  </si>
  <si>
    <t>Dec 11, 2023</t>
  </si>
  <si>
    <t>Dec 08, 2023</t>
  </si>
  <si>
    <t>Dec 07, 2023</t>
  </si>
  <si>
    <t>Dec 06, 2023</t>
  </si>
  <si>
    <t>Dec 05, 2023</t>
  </si>
  <si>
    <t>Dec 04, 2023</t>
  </si>
  <si>
    <t>Dec 01, 2023</t>
  </si>
  <si>
    <t>Nov 30, 2023</t>
  </si>
  <si>
    <t>Nov 29, 2023</t>
  </si>
  <si>
    <t>Nov 28, 2023</t>
  </si>
  <si>
    <t>Nov 24, 2023</t>
  </si>
  <si>
    <t>Nov 23, 2023</t>
  </si>
  <si>
    <t>Nov 22, 2023</t>
  </si>
  <si>
    <t>Nov 21, 2023</t>
  </si>
  <si>
    <t>Nov 20, 2023</t>
  </si>
  <si>
    <t>Nov 17, 2023</t>
  </si>
  <si>
    <t>Nov 16, 2023</t>
  </si>
  <si>
    <t>Nov 15, 2023</t>
  </si>
  <si>
    <t>Nov 13, 2023</t>
  </si>
  <si>
    <t>Nov 10, 2023</t>
  </si>
  <si>
    <t>Nov 09, 2023</t>
  </si>
  <si>
    <t>Nov 08, 2023</t>
  </si>
  <si>
    <t>Nov 07, 2023</t>
  </si>
  <si>
    <t>Nov 06, 2023</t>
  </si>
  <si>
    <t>Nov 03, 2023</t>
  </si>
  <si>
    <t>Nov 02, 2023</t>
  </si>
  <si>
    <t>Nov 01, 2023</t>
  </si>
  <si>
    <t>Oct 31, 2023</t>
  </si>
  <si>
    <t>Nov 12, 2023</t>
  </si>
  <si>
    <t>Oct 30, 2023</t>
  </si>
  <si>
    <t>Oct 27, 2023</t>
  </si>
  <si>
    <t>Oct 26, 2023</t>
  </si>
  <si>
    <t>Oct 25, 2023</t>
  </si>
  <si>
    <t>Oct 23, 2023</t>
  </si>
  <si>
    <t>Oct 20, 2023</t>
  </si>
  <si>
    <t>Oct 19, 2023</t>
  </si>
  <si>
    <t>Oct 18, 2023</t>
  </si>
  <si>
    <t>Oct 17, 2023</t>
  </si>
  <si>
    <t>Oct 16, 2023</t>
  </si>
  <si>
    <t>Oct 13, 2023</t>
  </si>
  <si>
    <t>Oct 12, 2023</t>
  </si>
  <si>
    <t>Oct 11, 2023</t>
  </si>
  <si>
    <t>Oct 10, 2023</t>
  </si>
  <si>
    <t>Oct 09, 2023</t>
  </si>
  <si>
    <t>Oct 06, 2023</t>
  </si>
  <si>
    <t>Oct 05, 2023</t>
  </si>
  <si>
    <t>Oct 04, 2023</t>
  </si>
  <si>
    <t>Oct 03, 2023</t>
  </si>
  <si>
    <t>Sep 29, 2023</t>
  </si>
  <si>
    <t>Sep 28, 2023</t>
  </si>
  <si>
    <t>Sep 27, 2023</t>
  </si>
  <si>
    <t>Sep 26, 2023</t>
  </si>
  <si>
    <t>Sep 25, 2023</t>
  </si>
  <si>
    <t>Sep 22, 2023</t>
  </si>
  <si>
    <t>Sep 21, 2023</t>
  </si>
  <si>
    <t>Sep 20, 2023</t>
  </si>
  <si>
    <t>Sep 18, 2023</t>
  </si>
  <si>
    <t>Sep 15, 2023</t>
  </si>
  <si>
    <t>Sep 14, 2023</t>
  </si>
  <si>
    <t>Sep 13, 2023</t>
  </si>
  <si>
    <t>Sep 12, 2023</t>
  </si>
  <si>
    <t>Sep 11, 2023</t>
  </si>
  <si>
    <t>Sep 08, 2023</t>
  </si>
  <si>
    <t>Sep 07, 2023</t>
  </si>
  <si>
    <t>Sep 06, 2023</t>
  </si>
  <si>
    <t>Sep 05, 2023</t>
  </si>
  <si>
    <t>Sep 04, 2023</t>
  </si>
  <si>
    <t>Sep 01, 2023</t>
  </si>
  <si>
    <t>Aug 31, 2023</t>
  </si>
  <si>
    <t>Aug 30, 2023</t>
  </si>
  <si>
    <t>Aug 29, 2023</t>
  </si>
  <si>
    <t>Aug 28, 2023</t>
  </si>
  <si>
    <t>Aug 25, 2023</t>
  </si>
  <si>
    <t>Aug 24, 2023</t>
  </si>
  <si>
    <t>Aug 23, 2023</t>
  </si>
  <si>
    <t>Aug 22, 2023</t>
  </si>
  <si>
    <t>Aug 21, 2023</t>
  </si>
  <si>
    <t>Aug 18, 2023</t>
  </si>
  <si>
    <t>Aug 17, 2023</t>
  </si>
  <si>
    <t>Aug 14, 2023</t>
  </si>
  <si>
    <t>Aug 11, 2023</t>
  </si>
  <si>
    <t>Aug 10, 2023</t>
  </si>
  <si>
    <t>Aug 09, 2023</t>
  </si>
  <si>
    <t>Aug 08, 2023</t>
  </si>
  <si>
    <t>Aug 07, 2023</t>
  </si>
  <si>
    <t>Aug 04, 2023</t>
  </si>
  <si>
    <t>Aug 03, 2023</t>
  </si>
  <si>
    <t>Aug 02, 2023</t>
  </si>
  <si>
    <t>Aug 01, 2023</t>
  </si>
  <si>
    <t>Aug 16, 2023</t>
  </si>
  <si>
    <t>Jul 31, 2023</t>
  </si>
  <si>
    <t>Jul 28, 2023</t>
  </si>
  <si>
    <t>Jul 27, 2023</t>
  </si>
  <si>
    <t>Jul 26, 2023</t>
  </si>
  <si>
    <t>Jul 25, 2023</t>
  </si>
  <si>
    <t>Jul 24, 2023</t>
  </si>
  <si>
    <t>Jul 21, 2023</t>
  </si>
  <si>
    <t>Jul 20, 2023</t>
  </si>
  <si>
    <t>Jul 19, 2023</t>
  </si>
  <si>
    <t>Jul 18, 2023</t>
  </si>
  <si>
    <t>Jul 17, 2023</t>
  </si>
  <si>
    <t>Jul 14, 2023</t>
  </si>
  <si>
    <t>Jul 13, 2023</t>
  </si>
  <si>
    <t>Jul 12, 2023</t>
  </si>
  <si>
    <t>Jul 11, 2023</t>
  </si>
  <si>
    <t>Jul 10, 2023</t>
  </si>
  <si>
    <t>Jul 07, 2023</t>
  </si>
  <si>
    <t>Jul 06, 2023</t>
  </si>
  <si>
    <t>Jul 05, 2023</t>
  </si>
  <si>
    <t>Jul 04, 2023</t>
  </si>
  <si>
    <t>Jul 03, 2023</t>
  </si>
  <si>
    <t>Jun 30, 2023</t>
  </si>
  <si>
    <t>Jun 28, 2023</t>
  </si>
  <si>
    <t>Jun 27, 2023</t>
  </si>
  <si>
    <t>Jun 26, 2023</t>
  </si>
  <si>
    <t>Jun 23, 2023</t>
  </si>
  <si>
    <t>Jun 22, 2023</t>
  </si>
  <si>
    <t>Jun 21, 2023</t>
  </si>
  <si>
    <t>Jun 20, 2023</t>
  </si>
  <si>
    <t>Jun 19, 2023</t>
  </si>
  <si>
    <t>Jun 16, 2023</t>
  </si>
  <si>
    <t>Jun 15, 2023</t>
  </si>
  <si>
    <t>Jun 14, 2023</t>
  </si>
  <si>
    <t>Jun 13, 2023</t>
  </si>
  <si>
    <t>Jun 12, 2023</t>
  </si>
  <si>
    <t>Jun 09, 2023</t>
  </si>
  <si>
    <t>Jun 08, 2023</t>
  </si>
  <si>
    <t>Jun 07, 2023</t>
  </si>
  <si>
    <t>Jun 06, 2023</t>
  </si>
  <si>
    <t>Jun 05, 2023</t>
  </si>
  <si>
    <t>Jun 02, 2023</t>
  </si>
  <si>
    <t>Jun 01, 2023</t>
  </si>
  <si>
    <t>May 31, 2023</t>
  </si>
  <si>
    <t>May 30, 2023</t>
  </si>
  <si>
    <t>May 29, 2023</t>
  </si>
  <si>
    <t>May 26, 2023</t>
  </si>
  <si>
    <t>May 25, 2023</t>
  </si>
  <si>
    <t>May 24, 2023</t>
  </si>
  <si>
    <t>May 23, 2023</t>
  </si>
  <si>
    <t>May 22, 2023</t>
  </si>
  <si>
    <t>May 19, 2023</t>
  </si>
  <si>
    <t>May 18, 2023</t>
  </si>
  <si>
    <t>May 17, 2023</t>
  </si>
  <si>
    <t>May 16, 2023</t>
  </si>
  <si>
    <t>May 15, 2023</t>
  </si>
  <si>
    <t>May 12, 2023</t>
  </si>
  <si>
    <t>May 11, 2023</t>
  </si>
  <si>
    <t>May 10, 2023</t>
  </si>
  <si>
    <t>May 09, 2023</t>
  </si>
  <si>
    <t>May 08, 2023</t>
  </si>
  <si>
    <t>May 04, 2023</t>
  </si>
  <si>
    <t>May 03, 2023</t>
  </si>
  <si>
    <t>May 02, 2023</t>
  </si>
  <si>
    <t>Apr 28, 2023</t>
  </si>
  <si>
    <t>Apr 27, 2023</t>
  </si>
  <si>
    <t>Apr 26, 2023</t>
  </si>
  <si>
    <t>Apr 25, 2023</t>
  </si>
  <si>
    <t>Apr 24, 2023</t>
  </si>
  <si>
    <t>Apr 21, 2023</t>
  </si>
  <si>
    <t>Apr 20, 2023</t>
  </si>
  <si>
    <t>Apr 19, 2023</t>
  </si>
  <si>
    <t>May 05, 2023</t>
  </si>
  <si>
    <t>Apr 18, 2023</t>
  </si>
  <si>
    <t>Apr 17, 2023</t>
  </si>
  <si>
    <t>Apr 13, 2023</t>
  </si>
  <si>
    <t>Apr 12, 2023</t>
  </si>
  <si>
    <t>Apr 11, 2023</t>
  </si>
  <si>
    <t>Apr 10, 2023</t>
  </si>
  <si>
    <t>Apr 06, 2023</t>
  </si>
  <si>
    <t>Apr 05, 2023</t>
  </si>
  <si>
    <t>Apr 03, 2023</t>
  </si>
  <si>
    <t>Mar 31, 2023</t>
  </si>
  <si>
    <t>Mar 29, 2023</t>
  </si>
  <si>
    <t>Mar 28, 2023</t>
  </si>
  <si>
    <t>Mar 27, 2023</t>
  </si>
  <si>
    <t>Mar 24, 2023</t>
  </si>
  <si>
    <t>Mar 23, 2023</t>
  </si>
  <si>
    <t>Mar 21, 2023</t>
  </si>
  <si>
    <t>Mar 20, 2023</t>
  </si>
  <si>
    <t>Mar 17, 2023</t>
  </si>
  <si>
    <t>Mar 16, 2023</t>
  </si>
  <si>
    <t>Mar 15, 2023</t>
  </si>
  <si>
    <t>Mar 14, 2023</t>
  </si>
  <si>
    <t>Mar 13, 2023</t>
  </si>
  <si>
    <t>Mar 10, 2023</t>
  </si>
  <si>
    <t>Mar 09, 2023</t>
  </si>
  <si>
    <t>Mar 08, 2023</t>
  </si>
  <si>
    <t>Mar 06, 2023</t>
  </si>
  <si>
    <t>Mar 03, 2023</t>
  </si>
  <si>
    <t>Mar 22, 2023</t>
  </si>
  <si>
    <t>Mar 02, 2023</t>
  </si>
  <si>
    <t>Mar 01, 2023</t>
  </si>
  <si>
    <t>Feb 28, 2023</t>
  </si>
  <si>
    <t>Feb 27, 2023</t>
  </si>
  <si>
    <t>Feb 24, 2023</t>
  </si>
  <si>
    <t>Feb 23, 2023</t>
  </si>
  <si>
    <t>Feb 22, 2023</t>
  </si>
  <si>
    <t>Feb 21, 2023</t>
  </si>
  <si>
    <t>Feb 20, 2023</t>
  </si>
  <si>
    <t>Feb 17, 2023</t>
  </si>
  <si>
    <t>Feb 16, 2023</t>
  </si>
  <si>
    <t>Feb 15, 2023</t>
  </si>
  <si>
    <t>Feb 14, 2023</t>
  </si>
  <si>
    <t>Feb 13, 2023</t>
  </si>
  <si>
    <t>Feb 10, 2023</t>
  </si>
  <si>
    <t>Feb 09, 2023</t>
  </si>
  <si>
    <t>Feb 08, 2023</t>
  </si>
  <si>
    <t>Feb 07, 2023</t>
  </si>
  <si>
    <t>Feb 06, 2023</t>
  </si>
  <si>
    <t>Feb 04, 2023</t>
  </si>
  <si>
    <t>Feb 03, 2023</t>
  </si>
  <si>
    <t>Feb 02, 2023</t>
  </si>
  <si>
    <t>Feb 01, 2023</t>
  </si>
  <si>
    <t>Jan 31, 2023</t>
  </si>
  <si>
    <t>Jan 30, 2023</t>
  </si>
  <si>
    <t>Jan 27, 2023</t>
  </si>
  <si>
    <t>Jan 25, 2023</t>
  </si>
  <si>
    <t>Jan 24, 2023</t>
  </si>
  <si>
    <t>Jan 23, 2023</t>
  </si>
  <si>
    <t>Jan 20, 2023</t>
  </si>
  <si>
    <t>Jan 19, 2023</t>
  </si>
  <si>
    <t>Jan 18, 2023</t>
  </si>
  <si>
    <t>Jan 17, 2023</t>
  </si>
  <si>
    <t>Jan 16, 2023</t>
  </si>
  <si>
    <t>Jan 13, 2023</t>
  </si>
  <si>
    <t>Jan 12, 2023</t>
  </si>
  <si>
    <t>Jan 11, 2023</t>
  </si>
  <si>
    <t>Jan 10, 2023</t>
  </si>
  <si>
    <t>Jan 09, 2023</t>
  </si>
  <si>
    <t>Jan 06, 2023</t>
  </si>
  <si>
    <t>Jan 05, 2023</t>
  </si>
  <si>
    <t>Jan 04, 2023</t>
  </si>
  <si>
    <t>Jan 03, 2023</t>
  </si>
  <si>
    <t>Jan 02, 2023</t>
  </si>
  <si>
    <t>Dec 30, 2022</t>
  </si>
  <si>
    <t>Dec 29, 2022</t>
  </si>
  <si>
    <t>Dec 28, 2022</t>
  </si>
  <si>
    <t>Dec 27, 2022</t>
  </si>
  <si>
    <t>Dec 26, 2022</t>
  </si>
  <si>
    <t>Dec 23, 2022</t>
  </si>
  <si>
    <t>Dec 22, 2022</t>
  </si>
  <si>
    <t>Dec 21, 2022</t>
  </si>
  <si>
    <t>Dec 20, 2022</t>
  </si>
  <si>
    <t>Dec 19, 2022</t>
  </si>
  <si>
    <t>Dec 16, 2022</t>
  </si>
  <si>
    <t>Dec 15, 2022</t>
  </si>
  <si>
    <t>Dec 14, 2022</t>
  </si>
  <si>
    <t>Dec 13, 2022</t>
  </si>
  <si>
    <t>Dec 12, 2022</t>
  </si>
  <si>
    <t>Dec 09, 2022</t>
  </si>
  <si>
    <t>Dec 08, 2022</t>
  </si>
  <si>
    <t>Dec 07, 2022</t>
  </si>
  <si>
    <t>Dec 06, 2022</t>
  </si>
  <si>
    <t>Dec 05, 2022</t>
  </si>
  <si>
    <t>Dec 02, 2022</t>
  </si>
  <si>
    <t>Dec 01, 2022</t>
  </si>
  <si>
    <t>Nov 30, 2022</t>
  </si>
  <si>
    <t>Nov 29, 2022</t>
  </si>
  <si>
    <t>Nov 28, 2022</t>
  </si>
  <si>
    <t>Nov 25, 2022</t>
  </si>
  <si>
    <t>Nov 24, 2022</t>
  </si>
  <si>
    <t>Nov 23, 2022</t>
  </si>
  <si>
    <t>Nov 22, 2022</t>
  </si>
  <si>
    <t>Nov 21, 2022</t>
  </si>
  <si>
    <t>Nov 18, 2022</t>
  </si>
  <si>
    <t>Nov 17, 2022</t>
  </si>
  <si>
    <t>Nov 16, 2022</t>
  </si>
  <si>
    <t>Nov 15, 2022</t>
  </si>
  <si>
    <t>Nov 14, 2022</t>
  </si>
  <si>
    <t>Nov 11, 2022</t>
  </si>
  <si>
    <t>Nov 10, 2022</t>
  </si>
  <si>
    <t>Nov 09, 2022</t>
  </si>
  <si>
    <t>Nov 07, 2022</t>
  </si>
  <si>
    <t>Nov 04, 2022</t>
  </si>
  <si>
    <t>Nov 03, 2022</t>
  </si>
  <si>
    <t>Nov 02, 2022</t>
  </si>
  <si>
    <t>Nov 01, 2022</t>
  </si>
  <si>
    <t>Oct 31, 2022</t>
  </si>
  <si>
    <t>Oct 28, 2022</t>
  </si>
  <si>
    <t>Oct 27, 2022</t>
  </si>
  <si>
    <t>Oct 25, 2022</t>
  </si>
  <si>
    <t>Oct 21, 2022</t>
  </si>
  <si>
    <t>Oct 20, 2022</t>
  </si>
  <si>
    <t>Oct 19, 2022</t>
  </si>
  <si>
    <t>Oct 18, 2022</t>
  </si>
  <si>
    <t>Oct 17, 2022</t>
  </si>
  <si>
    <t>Oct 14, 2022</t>
  </si>
  <si>
    <t>Oct 13, 2022</t>
  </si>
  <si>
    <t>Oct 12, 2022</t>
  </si>
  <si>
    <t>Oct 11, 2022</t>
  </si>
  <si>
    <t>Oct 10, 2022</t>
  </si>
  <si>
    <t>Oct 07, 2022</t>
  </si>
  <si>
    <t>Oct 06, 2022</t>
  </si>
  <si>
    <t>Oct 24, 2022</t>
  </si>
  <si>
    <t>Oct 04, 2022</t>
  </si>
  <si>
    <t>Oct 03, 2022</t>
  </si>
  <si>
    <t>Sep 30, 2022</t>
  </si>
  <si>
    <t>Sep 29, 2022</t>
  </si>
  <si>
    <t>Sep 28, 2022</t>
  </si>
  <si>
    <t>Sep 27, 2022</t>
  </si>
  <si>
    <t>Sep 26, 2022</t>
  </si>
  <si>
    <t>Sep 23, 2022</t>
  </si>
  <si>
    <t>Sep 22, 2022</t>
  </si>
  <si>
    <t>Sep 21, 2022</t>
  </si>
  <si>
    <t>Sep 20, 2022</t>
  </si>
  <si>
    <t>Sep 19, 2022</t>
  </si>
  <si>
    <t>Sep 16, 2022</t>
  </si>
  <si>
    <t>Sep 15, 2022</t>
  </si>
  <si>
    <t>Sep 14, 2022</t>
  </si>
  <si>
    <t>Sep 13, 2022</t>
  </si>
  <si>
    <t>Sep 12, 2022</t>
  </si>
  <si>
    <t>Sep 09, 2022</t>
  </si>
  <si>
    <t>Sep 08, 2022</t>
  </si>
  <si>
    <t>Sep 07, 2022</t>
  </si>
  <si>
    <t>Sep 06, 2022</t>
  </si>
  <si>
    <t>Sep 05, 2022</t>
  </si>
  <si>
    <t>Sep 02, 2022</t>
  </si>
  <si>
    <t>Sep 01, 2022</t>
  </si>
  <si>
    <t>Aug 30, 2022</t>
  </si>
  <si>
    <t>Aug 29, 2022</t>
  </si>
  <si>
    <t>Aug 26, 2022</t>
  </si>
  <si>
    <t>Aug 25, 2022</t>
  </si>
  <si>
    <t>Aug 24, 2022</t>
  </si>
  <si>
    <t>Aug 23, 2022</t>
  </si>
  <si>
    <t>Aug 22, 2022</t>
  </si>
  <si>
    <t>Aug 19, 2022</t>
  </si>
  <si>
    <t>Aug 18, 2022</t>
  </si>
  <si>
    <t>Aug 17, 2022</t>
  </si>
  <si>
    <t>Aug 12, 2022</t>
  </si>
  <si>
    <t>Aug 11, 2022</t>
  </si>
  <si>
    <t>Aug 10, 2022</t>
  </si>
  <si>
    <t>Aug 08, 2022</t>
  </si>
  <si>
    <t>Aug 05, 2022</t>
  </si>
  <si>
    <t>Aug 04, 2022</t>
  </si>
  <si>
    <t>Aug 03, 2022</t>
  </si>
  <si>
    <t>Aug 02, 2022</t>
  </si>
  <si>
    <t>Aug 01, 2022</t>
  </si>
  <si>
    <t>Jul 29, 2022</t>
  </si>
  <si>
    <t>Jul 28, 2022</t>
  </si>
  <si>
    <t>Jul 27, 2022</t>
  </si>
  <si>
    <t>Jul 26, 2022</t>
  </si>
  <si>
    <t>Aug 16, 2022</t>
  </si>
  <si>
    <t>Jul 25, 2022</t>
  </si>
  <si>
    <t>Jul 22, 2022</t>
  </si>
  <si>
    <t>Jul 21, 2022</t>
  </si>
  <si>
    <t>Jul 20, 2022</t>
  </si>
  <si>
    <t>Jul 19, 2022</t>
  </si>
  <si>
    <t>Jul 18, 2022</t>
  </si>
  <si>
    <t>Jul 15, 2022</t>
  </si>
  <si>
    <t>Jul 14, 2022</t>
  </si>
  <si>
    <t>Jul 13, 2022</t>
  </si>
  <si>
    <t>Jul 12, 2022</t>
  </si>
  <si>
    <t>Jul 11, 2022</t>
  </si>
  <si>
    <t>Jul 08, 2022</t>
  </si>
  <si>
    <t>Jul 07, 2022</t>
  </si>
  <si>
    <t>Jul 06, 2022</t>
  </si>
  <si>
    <t>Jul 05, 2022</t>
  </si>
  <si>
    <t>Jul 04, 2022</t>
  </si>
  <si>
    <t>Jul 01, 2022</t>
  </si>
  <si>
    <t>Jun 30, 2022</t>
  </si>
  <si>
    <t>Jun 29, 2022</t>
  </si>
  <si>
    <t>Jun 28, 2022</t>
  </si>
  <si>
    <t>Jun 27, 2022</t>
  </si>
  <si>
    <t>Jun 24, 2022</t>
  </si>
  <si>
    <t>Jun 23, 2022</t>
  </si>
  <si>
    <t>Jun 22, 2022</t>
  </si>
  <si>
    <t>Jun 21, 2022</t>
  </si>
  <si>
    <t>Jun 20, 2022</t>
  </si>
  <si>
    <t>Jun 17, 2022</t>
  </si>
  <si>
    <t>Jun 16, 2022</t>
  </si>
  <si>
    <t>Jun 15, 2022</t>
  </si>
  <si>
    <t>Jun 14, 2022</t>
  </si>
  <si>
    <t>Jun 13, 2022</t>
  </si>
  <si>
    <t>Jun 10, 2022</t>
  </si>
  <si>
    <t>Jun 09, 2022</t>
  </si>
  <si>
    <t>Jun 08, 2022</t>
  </si>
  <si>
    <t>Jun 07, 2022</t>
  </si>
  <si>
    <t>Jun 06, 2022</t>
  </si>
  <si>
    <t>Jun 03, 2022</t>
  </si>
  <si>
    <t>Jun 02, 2022</t>
  </si>
  <si>
    <t>Jun 01, 2022</t>
  </si>
  <si>
    <t>May 31, 2022</t>
  </si>
  <si>
    <t>May 30, 2022</t>
  </si>
  <si>
    <t>May 27, 2022</t>
  </si>
  <si>
    <t>May 26, 2022</t>
  </si>
  <si>
    <t>May 25, 2022</t>
  </si>
  <si>
    <t>May 24, 2022</t>
  </si>
  <si>
    <t>May 23, 2022</t>
  </si>
  <si>
    <t>May 20, 2022</t>
  </si>
  <si>
    <t>May 19, 2022</t>
  </si>
  <si>
    <t>May 18, 2022</t>
  </si>
  <si>
    <t>May 17, 2022</t>
  </si>
  <si>
    <t>May 13, 2022</t>
  </si>
  <si>
    <t>May 12, 2022</t>
  </si>
  <si>
    <t>May 11, 2022</t>
  </si>
  <si>
    <t>May 10, 2022</t>
  </si>
  <si>
    <t>May 09, 2022</t>
  </si>
  <si>
    <t>May 06, 2022</t>
  </si>
  <si>
    <t>May 05, 2022</t>
  </si>
  <si>
    <t>May 04, 2022</t>
  </si>
  <si>
    <t>May 02, 2022</t>
  </si>
  <si>
    <t>Apr 29, 2022</t>
  </si>
  <si>
    <t>Apr 28, 2022</t>
  </si>
  <si>
    <t>Apr 27, 2022</t>
  </si>
  <si>
    <t>Apr 26, 2022</t>
  </si>
  <si>
    <t>Apr 25, 2022</t>
  </si>
  <si>
    <t>May 16, 2022</t>
  </si>
  <si>
    <t>Apr 22, 2022</t>
  </si>
  <si>
    <t>Apr 21, 2022</t>
  </si>
  <si>
    <t>Apr 20, 2022</t>
  </si>
  <si>
    <t>Apr 19, 2022</t>
  </si>
  <si>
    <t>Apr 18, 2022</t>
  </si>
  <si>
    <t>Apr 13, 2022</t>
  </si>
  <si>
    <t>Apr 12, 2022</t>
  </si>
  <si>
    <t>Apr 11, 2022</t>
  </si>
  <si>
    <t>Apr 08, 2022</t>
  </si>
  <si>
    <t>Apr 07, 2022</t>
  </si>
  <si>
    <t>Apr 06, 2022</t>
  </si>
  <si>
    <t>Apr 05, 2022</t>
  </si>
  <si>
    <t>Apr 04, 2022</t>
  </si>
  <si>
    <t>Mar 31, 2022</t>
  </si>
  <si>
    <t>Mar 30, 2022</t>
  </si>
  <si>
    <t>Mar 29, 2022</t>
  </si>
  <si>
    <t>Mar 28, 2022</t>
  </si>
  <si>
    <t>Mar 25, 2022</t>
  </si>
  <si>
    <t>Mar 24, 2022</t>
  </si>
  <si>
    <t>Mar 23, 2022</t>
  </si>
  <si>
    <t>Mar 22, 2022</t>
  </si>
  <si>
    <t>Mar 21, 2022</t>
  </si>
  <si>
    <t>Mar 17, 2022</t>
  </si>
  <si>
    <t>Mar 16, 2022</t>
  </si>
  <si>
    <t>Mar 15, 2022</t>
  </si>
  <si>
    <t>Mar 14, 2022</t>
  </si>
  <si>
    <t>Mar 11, 2022</t>
  </si>
  <si>
    <t>Mar 10, 2022</t>
  </si>
  <si>
    <t>Apr 01, 2022</t>
  </si>
  <si>
    <t>Mar 09, 2022</t>
  </si>
  <si>
    <t>Mar 08, 2022</t>
  </si>
  <si>
    <t>Mar 07, 2022</t>
  </si>
  <si>
    <t>Mar 04, 2022</t>
  </si>
  <si>
    <t>Mar 03, 2022</t>
  </si>
  <si>
    <t>Mar 02, 2022</t>
  </si>
  <si>
    <t>Feb 28, 2022</t>
  </si>
  <si>
    <t>Feb 25, 2022</t>
  </si>
  <si>
    <t>Feb 24, 2022</t>
  </si>
  <si>
    <t>Feb 23, 2022</t>
  </si>
  <si>
    <t>Feb 22, 2022</t>
  </si>
  <si>
    <t>Feb 21, 2022</t>
  </si>
  <si>
    <t>Feb 18, 2022</t>
  </si>
  <si>
    <t>Feb 17, 2022</t>
  </si>
  <si>
    <t>Feb 16, 2022</t>
  </si>
  <si>
    <t>Feb 15, 2022</t>
  </si>
  <si>
    <t>Feb 14, 2022</t>
  </si>
  <si>
    <t>Feb 11, 2022</t>
  </si>
  <si>
    <t>Feb 10, 2022</t>
  </si>
  <si>
    <t>Feb 09, 2022</t>
  </si>
  <si>
    <t>Feb 08, 2022</t>
  </si>
  <si>
    <t>Feb 04, 2022</t>
  </si>
  <si>
    <t>Feb 03, 2022</t>
  </si>
  <si>
    <t>Feb 02, 2022</t>
  </si>
  <si>
    <t>Feb 01, 2022</t>
  </si>
  <si>
    <t>Jan 31, 2022</t>
  </si>
  <si>
    <t>Jan 28, 2022</t>
  </si>
  <si>
    <t>Jan 27, 2022</t>
  </si>
  <si>
    <t>Jan 25, 2022</t>
  </si>
  <si>
    <t>Jan 24, 2022</t>
  </si>
  <si>
    <t>Jan 21, 2022</t>
  </si>
  <si>
    <t>Jan 20, 2022</t>
  </si>
  <si>
    <t>Jan 19, 2022</t>
  </si>
  <si>
    <t>Jan 18, 2022</t>
  </si>
  <si>
    <t>Jan 17, 2022</t>
  </si>
  <si>
    <t>Jan 14, 2022</t>
  </si>
  <si>
    <t>Jan 13, 2022</t>
  </si>
  <si>
    <t>Feb 07, 2022</t>
  </si>
  <si>
    <t>Jan 12, 2022</t>
  </si>
  <si>
    <t>Jan 11, 2022</t>
  </si>
  <si>
    <t>Jan 10, 2022</t>
  </si>
  <si>
    <t>Jan 07, 2022</t>
  </si>
  <si>
    <t>Jan 06, 2022</t>
  </si>
  <si>
    <t>Jan 05, 2022</t>
  </si>
  <si>
    <t>Jan 04, 2022</t>
  </si>
  <si>
    <t>Jan 03, 2022</t>
  </si>
  <si>
    <t>Dec 31, 2021</t>
  </si>
  <si>
    <t>Dec 30, 2021</t>
  </si>
  <si>
    <t>Dec 29, 2021</t>
  </si>
  <si>
    <t>Dec 28, 2021</t>
  </si>
  <si>
    <t>Dec 27, 2021</t>
  </si>
  <si>
    <t>Dec 24, 2021</t>
  </si>
  <si>
    <t>Dec 23, 2021</t>
  </si>
  <si>
    <t>Dec 22, 2021</t>
  </si>
  <si>
    <t>Dec 21, 2021</t>
  </si>
  <si>
    <t>Dec 20, 2021</t>
  </si>
  <si>
    <t>Dec 17, 2021</t>
  </si>
  <si>
    <t>Dec 16, 2021</t>
  </si>
  <si>
    <t>Dec 15, 2021</t>
  </si>
  <si>
    <t>Dec 14, 2021</t>
  </si>
  <si>
    <t>Dec 13, 2021</t>
  </si>
  <si>
    <t>Dec 10, 2021</t>
  </si>
  <si>
    <t>Dec 09, 2021</t>
  </si>
  <si>
    <t>Dec 08, 2021</t>
  </si>
  <si>
    <t>Dec 07, 2021</t>
  </si>
  <si>
    <t>Dec 06, 2021</t>
  </si>
  <si>
    <t>Dec 03, 2021</t>
  </si>
  <si>
    <t>Dec 02, 2021</t>
  </si>
  <si>
    <t>Dec 01, 2021</t>
  </si>
  <si>
    <t>Nov 30, 2021</t>
  </si>
  <si>
    <t>Nov 29, 2021</t>
  </si>
  <si>
    <t>Nov 26, 2021</t>
  </si>
  <si>
    <t>Nov 25, 2021</t>
  </si>
  <si>
    <t>Nov 24, 2021</t>
  </si>
  <si>
    <t>Nov 23, 2021</t>
  </si>
  <si>
    <t>Nov 22, 2021</t>
  </si>
  <si>
    <t>Nov 18, 2021</t>
  </si>
  <si>
    <t>Nov 17, 2021</t>
  </si>
  <si>
    <t>Nov 16, 2021</t>
  </si>
  <si>
    <t>Nov 15, 2021</t>
  </si>
  <si>
    <t>Nov 12, 2021</t>
  </si>
  <si>
    <t>Nov 11, 2021</t>
  </si>
  <si>
    <t>Nov 10, 2021</t>
  </si>
  <si>
    <t>Nov 09, 2021</t>
  </si>
  <si>
    <t>Nov 08, 2021</t>
  </si>
  <si>
    <t>Interest Coverage Ratio</t>
  </si>
  <si>
    <t>Net Debt-to-EBITDA Ratio</t>
  </si>
  <si>
    <t>Borrowings</t>
  </si>
  <si>
    <t>Lease Liabilites</t>
  </si>
  <si>
    <t>Debt</t>
  </si>
  <si>
    <t>Equity</t>
  </si>
  <si>
    <t>D/E Ratio</t>
  </si>
  <si>
    <t>Debt Proportion</t>
  </si>
  <si>
    <t>Equity Proportion</t>
  </si>
  <si>
    <t>Profit Before Exceptional Items and Tax</t>
  </si>
  <si>
    <t>Finance Costs</t>
  </si>
  <si>
    <t>Other Income</t>
  </si>
  <si>
    <t>EBIT</t>
  </si>
  <si>
    <t>Depreciation and Amortisation</t>
  </si>
  <si>
    <t>EBITDA</t>
  </si>
  <si>
    <t>Cash and cash equivalents</t>
  </si>
  <si>
    <t>2020-21</t>
  </si>
  <si>
    <t>2021-22</t>
  </si>
  <si>
    <t>2022-23</t>
  </si>
  <si>
    <t>2023-24</t>
  </si>
  <si>
    <t>Sr. No.</t>
  </si>
  <si>
    <t>Parameters</t>
  </si>
  <si>
    <t>Ranking</t>
  </si>
  <si>
    <t>Justification</t>
  </si>
  <si>
    <t>Is the company capable of handling its financial obligations without facing difficulties?</t>
  </si>
  <si>
    <t>GLENMARK has good Interest Coverage Ratio, D/E Ratio, and Net Debt to EBITDA Ratio over last 4 years which shows GLENMARK is capable of handling its financial obligations without facing difficulties</t>
  </si>
  <si>
    <t>Years</t>
  </si>
  <si>
    <t>Current Assets</t>
  </si>
  <si>
    <t>Current Liabilites</t>
  </si>
  <si>
    <t>Current Ratio</t>
  </si>
  <si>
    <t>Does the company consistently provide returns to its shareholders compared to its industry peers?</t>
  </si>
  <si>
    <t>Does the company demonstrate stability in its stock price, showing lower volatility than the overall market?</t>
  </si>
  <si>
    <t>Does the company show promising signs of growth in revenue and earnings, indicating strong future potential?</t>
  </si>
  <si>
    <t>Does the company’s commitment to environmental and social initiatives positively impact its long-term sustainability?</t>
  </si>
  <si>
    <t>Debt to Equity Ratio</t>
  </si>
  <si>
    <t>Interest Coverage Ratio measures how easily the company can pay interest on its outstanding debt. Since Interest Coverage has always been greater than 4, GLENMARK holds a Strong Financial position and generates enough earnings to cover interest expenses.</t>
  </si>
  <si>
    <t>Net Debt-to-EBITDA Ratio measures the company’s leverage and ability to repay debt with its operating income. Since, Net Debt-to-EBITDA Ratio is less than 3 in the historical years, GLENMARK has Low leverage, manageable debt.</t>
  </si>
  <si>
    <t>D/E Ratio compares the company’s debt to its equity, indicating the level of financial leverage. Debt to Equity Ratio less than 1 indicate less reliance on debt.</t>
  </si>
  <si>
    <t>Current Ratios assesses short-term liquidity, not directly but it may imply company's ability to meet short term obligations.</t>
  </si>
  <si>
    <t>Industry Peers of Glenmark Pharmaceuticals</t>
  </si>
  <si>
    <t>P/E</t>
  </si>
  <si>
    <t>Sales Growth Rate</t>
  </si>
  <si>
    <t>ROCE</t>
  </si>
  <si>
    <t>ROE</t>
  </si>
  <si>
    <t>Profit Growth Rate</t>
  </si>
  <si>
    <t>EPS ttm</t>
  </si>
  <si>
    <t>P/B</t>
  </si>
  <si>
    <t>Dividend Yield</t>
  </si>
  <si>
    <t>Abbott</t>
  </si>
  <si>
    <t>IPCA Laboratories</t>
  </si>
  <si>
    <t>Ajanta Pharma</t>
  </si>
  <si>
    <t>Average of Industry Peers</t>
  </si>
  <si>
    <t>Glenmark Pharmaceuticals</t>
  </si>
  <si>
    <t>-</t>
  </si>
  <si>
    <t>Returns</t>
  </si>
  <si>
    <t>Open</t>
  </si>
  <si>
    <t>High</t>
  </si>
  <si>
    <t>Low</t>
  </si>
  <si>
    <t>Volume</t>
  </si>
  <si>
    <t>Daily Returns</t>
  </si>
  <si>
    <t>595.08K</t>
  </si>
  <si>
    <t>1.39M</t>
  </si>
  <si>
    <t>621.23K</t>
  </si>
  <si>
    <t>1.02M</t>
  </si>
  <si>
    <t>661.66K</t>
  </si>
  <si>
    <t>46.39K</t>
  </si>
  <si>
    <t>621.96K</t>
  </si>
  <si>
    <t>467.60K</t>
  </si>
  <si>
    <t>818.05K</t>
  </si>
  <si>
    <t>519.78K</t>
  </si>
  <si>
    <t>541.73K</t>
  </si>
  <si>
    <t>229.41K</t>
  </si>
  <si>
    <t>402.45K</t>
  </si>
  <si>
    <t>533.70K</t>
  </si>
  <si>
    <t>444.55K</t>
  </si>
  <si>
    <t>389.35K</t>
  </si>
  <si>
    <t>572.90K</t>
  </si>
  <si>
    <t>701.09K</t>
  </si>
  <si>
    <t>416.11K</t>
  </si>
  <si>
    <t>724.68K</t>
  </si>
  <si>
    <t>474.66K</t>
  </si>
  <si>
    <t>1.01M</t>
  </si>
  <si>
    <t>933.18K</t>
  </si>
  <si>
    <t>1.46M</t>
  </si>
  <si>
    <t>1.24M</t>
  </si>
  <si>
    <t>912.04K</t>
  </si>
  <si>
    <t>652.45K</t>
  </si>
  <si>
    <t>772.18K</t>
  </si>
  <si>
    <t>908.80K</t>
  </si>
  <si>
    <t>926.47K</t>
  </si>
  <si>
    <t>804.66K</t>
  </si>
  <si>
    <t>825.44K</t>
  </si>
  <si>
    <t>4.89M</t>
  </si>
  <si>
    <t>2.92M</t>
  </si>
  <si>
    <t>995.15K</t>
  </si>
  <si>
    <t>1.60M</t>
  </si>
  <si>
    <t>795.53K</t>
  </si>
  <si>
    <t>613.70K</t>
  </si>
  <si>
    <t>696.37K</t>
  </si>
  <si>
    <t>1.07M</t>
  </si>
  <si>
    <t>788.70K</t>
  </si>
  <si>
    <t>1.05M</t>
  </si>
  <si>
    <t>1.03M</t>
  </si>
  <si>
    <t>1.00M</t>
  </si>
  <si>
    <t>994.85K</t>
  </si>
  <si>
    <t>993.19K</t>
  </si>
  <si>
    <t>593.65K</t>
  </si>
  <si>
    <t>1.38M</t>
  </si>
  <si>
    <t>1.34M</t>
  </si>
  <si>
    <t>662.57K</t>
  </si>
  <si>
    <t>800.19K</t>
  </si>
  <si>
    <t>756.01K</t>
  </si>
  <si>
    <t>818.62K</t>
  </si>
  <si>
    <t>747.44K</t>
  </si>
  <si>
    <t>1.29M</t>
  </si>
  <si>
    <t>1.04M</t>
  </si>
  <si>
    <t>2.45M</t>
  </si>
  <si>
    <t>5.14M</t>
  </si>
  <si>
    <t>1.12M</t>
  </si>
  <si>
    <t>1.40M</t>
  </si>
  <si>
    <t>835.57K</t>
  </si>
  <si>
    <t>421.21K</t>
  </si>
  <si>
    <t>595.41K</t>
  </si>
  <si>
    <t>738.08K</t>
  </si>
  <si>
    <t>659.69K</t>
  </si>
  <si>
    <t>492.86K</t>
  </si>
  <si>
    <t>941.97K</t>
  </si>
  <si>
    <t>743.60K</t>
  </si>
  <si>
    <t>398.86K</t>
  </si>
  <si>
    <t>648.16K</t>
  </si>
  <si>
    <t>703.61K</t>
  </si>
  <si>
    <t>772.35K</t>
  </si>
  <si>
    <t>575.51K</t>
  </si>
  <si>
    <t>933.07K</t>
  </si>
  <si>
    <t>780.64K</t>
  </si>
  <si>
    <t>747.53K</t>
  </si>
  <si>
    <t>1.31M</t>
  </si>
  <si>
    <t>590.65K</t>
  </si>
  <si>
    <t>887.31K</t>
  </si>
  <si>
    <t>1.28M</t>
  </si>
  <si>
    <t>2.65M</t>
  </si>
  <si>
    <t>1.09M</t>
  </si>
  <si>
    <t>558.98K</t>
  </si>
  <si>
    <t>915.96K</t>
  </si>
  <si>
    <t>1.45M</t>
  </si>
  <si>
    <t>712.61K</t>
  </si>
  <si>
    <t>554.22K</t>
  </si>
  <si>
    <t>677.83K</t>
  </si>
  <si>
    <t>476.41K</t>
  </si>
  <si>
    <t>453.00K</t>
  </si>
  <si>
    <t>576.43K</t>
  </si>
  <si>
    <t>396.68K</t>
  </si>
  <si>
    <t>602.29K</t>
  </si>
  <si>
    <t>537.20K</t>
  </si>
  <si>
    <t>310.53K</t>
  </si>
  <si>
    <t>811.53K</t>
  </si>
  <si>
    <t>647.21K</t>
  </si>
  <si>
    <t>765.84K</t>
  </si>
  <si>
    <t>586.20K</t>
  </si>
  <si>
    <t>902.10K</t>
  </si>
  <si>
    <t>647.19K</t>
  </si>
  <si>
    <t>818.36K</t>
  </si>
  <si>
    <t>769.80K</t>
  </si>
  <si>
    <t>935.49K</t>
  </si>
  <si>
    <t>2.20M</t>
  </si>
  <si>
    <t>466.30K</t>
  </si>
  <si>
    <t>815.24K</t>
  </si>
  <si>
    <t>1.56M</t>
  </si>
  <si>
    <t>5.61M</t>
  </si>
  <si>
    <t>5.96M</t>
  </si>
  <si>
    <t>953.72K</t>
  </si>
  <si>
    <t>309.75K</t>
  </si>
  <si>
    <t>256.93K</t>
  </si>
  <si>
    <t>473.44K</t>
  </si>
  <si>
    <t>94.68K</t>
  </si>
  <si>
    <t>342.55K</t>
  </si>
  <si>
    <t>571.34K</t>
  </si>
  <si>
    <t>969.72K</t>
  </si>
  <si>
    <t>256.95K</t>
  </si>
  <si>
    <t>473.46K</t>
  </si>
  <si>
    <t>421.30K</t>
  </si>
  <si>
    <t>469.36K</t>
  </si>
  <si>
    <t>213.90K</t>
  </si>
  <si>
    <t>560.48K</t>
  </si>
  <si>
    <t>414.90K</t>
  </si>
  <si>
    <t>845.27K</t>
  </si>
  <si>
    <t>324.11K</t>
  </si>
  <si>
    <t>952.24K</t>
  </si>
  <si>
    <t>442.80K</t>
  </si>
  <si>
    <t>475.44K</t>
  </si>
  <si>
    <t>1.10M</t>
  </si>
  <si>
    <t>657.38K</t>
  </si>
  <si>
    <t>1.22M</t>
  </si>
  <si>
    <t>260.45K</t>
  </si>
  <si>
    <t>762.71K</t>
  </si>
  <si>
    <t>1.14M</t>
  </si>
  <si>
    <t>425.48K</t>
  </si>
  <si>
    <t>586.62K</t>
  </si>
  <si>
    <t>980.80K</t>
  </si>
  <si>
    <t>1.18M</t>
  </si>
  <si>
    <t>951.21K</t>
  </si>
  <si>
    <t>870.10K</t>
  </si>
  <si>
    <t>442.66K</t>
  </si>
  <si>
    <t>861.43K</t>
  </si>
  <si>
    <t>677.23K</t>
  </si>
  <si>
    <t>804.26K</t>
  </si>
  <si>
    <t>689.30K</t>
  </si>
  <si>
    <t>517.94K</t>
  </si>
  <si>
    <t>752.95K</t>
  </si>
  <si>
    <t>685.48K</t>
  </si>
  <si>
    <t>792.84K</t>
  </si>
  <si>
    <t>721.89K</t>
  </si>
  <si>
    <t>555.02K</t>
  </si>
  <si>
    <t>678.56K</t>
  </si>
  <si>
    <t>1.58M</t>
  </si>
  <si>
    <t>1.77M</t>
  </si>
  <si>
    <t>1.08M</t>
  </si>
  <si>
    <t>1.88M</t>
  </si>
  <si>
    <t>1.75M</t>
  </si>
  <si>
    <t>660.08K</t>
  </si>
  <si>
    <t>52.62K</t>
  </si>
  <si>
    <t>671.59K</t>
  </si>
  <si>
    <t>1.43M</t>
  </si>
  <si>
    <t>643.01K</t>
  </si>
  <si>
    <t>804.31K</t>
  </si>
  <si>
    <t>3.01M</t>
  </si>
  <si>
    <t>1.41M</t>
  </si>
  <si>
    <t>715.44K</t>
  </si>
  <si>
    <t>1.78M</t>
  </si>
  <si>
    <t>3.44M</t>
  </si>
  <si>
    <t>964.96K</t>
  </si>
  <si>
    <t>8.74M</t>
  </si>
  <si>
    <t>4.97M</t>
  </si>
  <si>
    <t>1.98M</t>
  </si>
  <si>
    <t>465.75K</t>
  </si>
  <si>
    <t>859.07K</t>
  </si>
  <si>
    <t>936.08K</t>
  </si>
  <si>
    <t>1.20M</t>
  </si>
  <si>
    <t>446.36K</t>
  </si>
  <si>
    <t>1.06M</t>
  </si>
  <si>
    <t>766.93K</t>
  </si>
  <si>
    <t>648.66K</t>
  </si>
  <si>
    <t>1.82M</t>
  </si>
  <si>
    <t>600.74K</t>
  </si>
  <si>
    <t>685.21K</t>
  </si>
  <si>
    <t>862.18K</t>
  </si>
  <si>
    <t>885.74K</t>
  </si>
  <si>
    <t>279.99K</t>
  </si>
  <si>
    <t>906.35K</t>
  </si>
  <si>
    <t>1.54M</t>
  </si>
  <si>
    <t>714.86K</t>
  </si>
  <si>
    <t>986.06K</t>
  </si>
  <si>
    <t>2.30M</t>
  </si>
  <si>
    <t>591.54K</t>
  </si>
  <si>
    <t>972.27K</t>
  </si>
  <si>
    <t>649.35K</t>
  </si>
  <si>
    <t>656.37K</t>
  </si>
  <si>
    <t>438.21K</t>
  </si>
  <si>
    <t>712.49K</t>
  </si>
  <si>
    <t>1.79M</t>
  </si>
  <si>
    <t>3.98M</t>
  </si>
  <si>
    <t>415.17K</t>
  </si>
  <si>
    <t>468.15K</t>
  </si>
  <si>
    <t>970.94K</t>
  </si>
  <si>
    <t>765.26K</t>
  </si>
  <si>
    <t>821.95K</t>
  </si>
  <si>
    <t>2.09M</t>
  </si>
  <si>
    <t>1.86M</t>
  </si>
  <si>
    <t>791.78K</t>
  </si>
  <si>
    <t>850.03K</t>
  </si>
  <si>
    <t>964.08K</t>
  </si>
  <si>
    <t>782.18K</t>
  </si>
  <si>
    <t>2.86M</t>
  </si>
  <si>
    <t>2.40M</t>
  </si>
  <si>
    <t>1.57M</t>
  </si>
  <si>
    <t>1.50M</t>
  </si>
  <si>
    <t>545.76K</t>
  </si>
  <si>
    <t>3.23M</t>
  </si>
  <si>
    <t>773.30K</t>
  </si>
  <si>
    <t>726.02K</t>
  </si>
  <si>
    <t>719.95K</t>
  </si>
  <si>
    <t>1.80M</t>
  </si>
  <si>
    <t>915.32K</t>
  </si>
  <si>
    <t>1.25M</t>
  </si>
  <si>
    <t>723.97K</t>
  </si>
  <si>
    <t>2.44M</t>
  </si>
  <si>
    <t>2.50M</t>
  </si>
  <si>
    <t>3.66M</t>
  </si>
  <si>
    <t>346.75K</t>
  </si>
  <si>
    <t>605.91K</t>
  </si>
  <si>
    <t>989.69K</t>
  </si>
  <si>
    <t>713.32K</t>
  </si>
  <si>
    <t>742.09K</t>
  </si>
  <si>
    <t>371.95K</t>
  </si>
  <si>
    <t>472.69K</t>
  </si>
  <si>
    <t>333.27K</t>
  </si>
  <si>
    <t>361.01K</t>
  </si>
  <si>
    <t>567.69K</t>
  </si>
  <si>
    <t>514.18K</t>
  </si>
  <si>
    <t>884.48K</t>
  </si>
  <si>
    <t>832.31K</t>
  </si>
  <si>
    <t>423.54K</t>
  </si>
  <si>
    <t>462.25K</t>
  </si>
  <si>
    <t>277.69K</t>
  </si>
  <si>
    <t>664.70K</t>
  </si>
  <si>
    <t>569.68K</t>
  </si>
  <si>
    <t>493.89K</t>
  </si>
  <si>
    <t>648.97K</t>
  </si>
  <si>
    <t>980.95K</t>
  </si>
  <si>
    <t>693.60K</t>
  </si>
  <si>
    <t>749.06K</t>
  </si>
  <si>
    <t>928.08K</t>
  </si>
  <si>
    <t>924.42K</t>
  </si>
  <si>
    <t>1.30M</t>
  </si>
  <si>
    <t>9.41M</t>
  </si>
  <si>
    <t>1.69M</t>
  </si>
  <si>
    <t>6.36M</t>
  </si>
  <si>
    <t>3.62M</t>
  </si>
  <si>
    <t>1.53M</t>
  </si>
  <si>
    <t>4.77M</t>
  </si>
  <si>
    <t>1.64M</t>
  </si>
  <si>
    <t>2.00M</t>
  </si>
  <si>
    <t>888.78K</t>
  </si>
  <si>
    <t>690.38K</t>
  </si>
  <si>
    <t>602.13K</t>
  </si>
  <si>
    <t>1.13M</t>
  </si>
  <si>
    <t>504.69K</t>
  </si>
  <si>
    <t>878.25K</t>
  </si>
  <si>
    <t>593.00K</t>
  </si>
  <si>
    <t>595.87K</t>
  </si>
  <si>
    <t>856.92K</t>
  </si>
  <si>
    <t>1.23M</t>
  </si>
  <si>
    <t>691.81K</t>
  </si>
  <si>
    <t>702.34K</t>
  </si>
  <si>
    <t>726.65K</t>
  </si>
  <si>
    <t>1.11M</t>
  </si>
  <si>
    <t>921.76K</t>
  </si>
  <si>
    <t>541.01K</t>
  </si>
  <si>
    <t>519.83K</t>
  </si>
  <si>
    <t>960.68K</t>
  </si>
  <si>
    <t>1.15M</t>
  </si>
  <si>
    <t>582.63K</t>
  </si>
  <si>
    <t>842.34K</t>
  </si>
  <si>
    <t>2.05M</t>
  </si>
  <si>
    <t>1.47M</t>
  </si>
  <si>
    <t>1.32M</t>
  </si>
  <si>
    <t>891.02K</t>
  </si>
  <si>
    <t>2.76M</t>
  </si>
  <si>
    <t>2.15M</t>
  </si>
  <si>
    <t>775.15K</t>
  </si>
  <si>
    <t>930.62K</t>
  </si>
  <si>
    <t>748.46K</t>
  </si>
  <si>
    <t>612.18K</t>
  </si>
  <si>
    <t>1.49M</t>
  </si>
  <si>
    <t>2.80M</t>
  </si>
  <si>
    <t>983.50K</t>
  </si>
  <si>
    <t>543.29K</t>
  </si>
  <si>
    <t>1.65M</t>
  </si>
  <si>
    <t>806.95K</t>
  </si>
  <si>
    <t>971.55K</t>
  </si>
  <si>
    <t>453.14K</t>
  </si>
  <si>
    <t>485.69K</t>
  </si>
  <si>
    <t>741.20K</t>
  </si>
  <si>
    <t>798.92K</t>
  </si>
  <si>
    <t>696.60K</t>
  </si>
  <si>
    <t>666.37K</t>
  </si>
  <si>
    <t>690.85K</t>
  </si>
  <si>
    <t>656.02K</t>
  </si>
  <si>
    <t>4.43M</t>
  </si>
  <si>
    <t>3.86M</t>
  </si>
  <si>
    <t>661.07K</t>
  </si>
  <si>
    <t>764.07K</t>
  </si>
  <si>
    <t>770.39K</t>
  </si>
  <si>
    <t>988.74K</t>
  </si>
  <si>
    <t>637.66K</t>
  </si>
  <si>
    <t>695.87K</t>
  </si>
  <si>
    <t>848.12K</t>
  </si>
  <si>
    <t>2.99M</t>
  </si>
  <si>
    <t>5.06M</t>
  </si>
  <si>
    <t>3.77M</t>
  </si>
  <si>
    <t>1.70M</t>
  </si>
  <si>
    <t>6.12M</t>
  </si>
  <si>
    <t>1.73M</t>
  </si>
  <si>
    <t>2.21M</t>
  </si>
  <si>
    <t>719.21K</t>
  </si>
  <si>
    <t>506.22K</t>
  </si>
  <si>
    <t>901.25K</t>
  </si>
  <si>
    <t>1.37M</t>
  </si>
  <si>
    <t>4.69M</t>
  </si>
  <si>
    <t>4.29M</t>
  </si>
  <si>
    <t>720.65K</t>
  </si>
  <si>
    <t>951.14K</t>
  </si>
  <si>
    <t>817.40K</t>
  </si>
  <si>
    <t>678.00K</t>
  </si>
  <si>
    <t>3.96M</t>
  </si>
  <si>
    <t>2.01M</t>
  </si>
  <si>
    <t>375.73K</t>
  </si>
  <si>
    <t>464.39K</t>
  </si>
  <si>
    <t>534.76K</t>
  </si>
  <si>
    <t>474.62K</t>
  </si>
  <si>
    <t>1.17M</t>
  </si>
  <si>
    <t>943.43K</t>
  </si>
  <si>
    <t>2.73M</t>
  </si>
  <si>
    <t>613.79K</t>
  </si>
  <si>
    <t>870.77K</t>
  </si>
  <si>
    <t>508.03K</t>
  </si>
  <si>
    <t>698.60K</t>
  </si>
  <si>
    <t>1.67M</t>
  </si>
  <si>
    <t>594.92K</t>
  </si>
  <si>
    <t>630.85K</t>
  </si>
  <si>
    <t>789.10K</t>
  </si>
  <si>
    <t>1.44M</t>
  </si>
  <si>
    <t>487.69K</t>
  </si>
  <si>
    <t>614.56K</t>
  </si>
  <si>
    <t>612.38K</t>
  </si>
  <si>
    <t>967.57K</t>
  </si>
  <si>
    <t>516.60K</t>
  </si>
  <si>
    <t>615.72K</t>
  </si>
  <si>
    <t>2.36M</t>
  </si>
  <si>
    <t>537.68K</t>
  </si>
  <si>
    <t>956.71K</t>
  </si>
  <si>
    <t>1.97M</t>
  </si>
  <si>
    <t>5.09M</t>
  </si>
  <si>
    <t>4.99M</t>
  </si>
  <si>
    <t>534.98K</t>
  </si>
  <si>
    <t>331.30K</t>
  </si>
  <si>
    <t>448.37K</t>
  </si>
  <si>
    <t>419.98K</t>
  </si>
  <si>
    <t>764.35K</t>
  </si>
  <si>
    <t>388.03K</t>
  </si>
  <si>
    <t>556.00K</t>
  </si>
  <si>
    <t>707.15K</t>
  </si>
  <si>
    <t>629.87K</t>
  </si>
  <si>
    <t>1.19M</t>
  </si>
  <si>
    <t>654.85K</t>
  </si>
  <si>
    <t>258.93K</t>
  </si>
  <si>
    <t>345.43K</t>
  </si>
  <si>
    <t>390.79K</t>
  </si>
  <si>
    <t>251.88K</t>
  </si>
  <si>
    <t>640.92K</t>
  </si>
  <si>
    <t>245.56K</t>
  </si>
  <si>
    <t>293.14K</t>
  </si>
  <si>
    <t>455.55K</t>
  </si>
  <si>
    <t>274.02K</t>
  </si>
  <si>
    <t>449.42K</t>
  </si>
  <si>
    <t>417.55K</t>
  </si>
  <si>
    <t>364.66K</t>
  </si>
  <si>
    <t>343.52K</t>
  </si>
  <si>
    <t>606.19K</t>
  </si>
  <si>
    <t>736.11K</t>
  </si>
  <si>
    <t>461.61K</t>
  </si>
  <si>
    <t>512.29K</t>
  </si>
  <si>
    <t>851.97K</t>
  </si>
  <si>
    <t>770.74K</t>
  </si>
  <si>
    <t>631.01K</t>
  </si>
  <si>
    <t>3.20M</t>
  </si>
  <si>
    <t>6.13M</t>
  </si>
  <si>
    <t>545.37K</t>
  </si>
  <si>
    <t>722.60K</t>
  </si>
  <si>
    <t>750.50K</t>
  </si>
  <si>
    <t>2.51M</t>
  </si>
  <si>
    <t>676.37K</t>
  </si>
  <si>
    <t>577.78K</t>
  </si>
  <si>
    <t>830.36K</t>
  </si>
  <si>
    <t>955.38K</t>
  </si>
  <si>
    <t>527.05K</t>
  </si>
  <si>
    <t>511.16K</t>
  </si>
  <si>
    <t>816.79K</t>
  </si>
  <si>
    <t>617.23K</t>
  </si>
  <si>
    <t>693.26K</t>
  </si>
  <si>
    <t>861.54K</t>
  </si>
  <si>
    <t>742.41K</t>
  </si>
  <si>
    <t>1.26M</t>
  </si>
  <si>
    <t>525.09K</t>
  </si>
  <si>
    <t>2.41M</t>
  </si>
  <si>
    <t>554.31K</t>
  </si>
  <si>
    <t>954.05K</t>
  </si>
  <si>
    <t>3.10M</t>
  </si>
  <si>
    <t>530.02K</t>
  </si>
  <si>
    <t>687.14K</t>
  </si>
  <si>
    <t>797.59K</t>
  </si>
  <si>
    <t>609.81K</t>
  </si>
  <si>
    <t>3.03M</t>
  </si>
  <si>
    <t>731.19K</t>
  </si>
  <si>
    <t>903.93K</t>
  </si>
  <si>
    <t>1.91M</t>
  </si>
  <si>
    <t>889.88K</t>
  </si>
  <si>
    <t>100.28K</t>
  </si>
  <si>
    <t>503.73K</t>
  </si>
  <si>
    <t>597.20K</t>
  </si>
  <si>
    <t>510.36K</t>
  </si>
  <si>
    <t>726.46K</t>
  </si>
  <si>
    <t>490.23K</t>
  </si>
  <si>
    <t>853.99K</t>
  </si>
  <si>
    <t>790.12K</t>
  </si>
  <si>
    <t>996.60K</t>
  </si>
  <si>
    <t>883.80K</t>
  </si>
  <si>
    <t>2.89M</t>
  </si>
  <si>
    <t>2.68M</t>
  </si>
  <si>
    <t>703.94K</t>
  </si>
  <si>
    <t>770.60K</t>
  </si>
  <si>
    <t>644.37K</t>
  </si>
  <si>
    <t>749.59K</t>
  </si>
  <si>
    <t>862.50K</t>
  </si>
  <si>
    <t>565.31K</t>
  </si>
  <si>
    <t>1.36M</t>
  </si>
  <si>
    <t>898.37K</t>
  </si>
  <si>
    <t>525.96K</t>
  </si>
  <si>
    <t>994.50K</t>
  </si>
  <si>
    <t>808.56K</t>
  </si>
  <si>
    <t>1.83M</t>
  </si>
  <si>
    <t>645.57K</t>
  </si>
  <si>
    <t>544.01K</t>
  </si>
  <si>
    <t>401.90K</t>
  </si>
  <si>
    <t>613.36K</t>
  </si>
  <si>
    <t>898.13K</t>
  </si>
  <si>
    <t>797.19K</t>
  </si>
  <si>
    <t>619.79K</t>
  </si>
  <si>
    <t>570.69K</t>
  </si>
  <si>
    <t>810.04K</t>
  </si>
  <si>
    <t>2.56M</t>
  </si>
  <si>
    <t>765.34K</t>
  </si>
  <si>
    <t>2.03M</t>
  </si>
  <si>
    <t>4.70M</t>
  </si>
  <si>
    <t>729.48K</t>
  </si>
  <si>
    <t>913.33K</t>
  </si>
  <si>
    <t>855.62K</t>
  </si>
  <si>
    <t>681.65K</t>
  </si>
  <si>
    <t>759.04K</t>
  </si>
  <si>
    <t>789.81K</t>
  </si>
  <si>
    <t>844.87K</t>
  </si>
  <si>
    <t>850.18K</t>
  </si>
  <si>
    <t>687.70K</t>
  </si>
  <si>
    <t>586.51K</t>
  </si>
  <si>
    <t>940.02K</t>
  </si>
  <si>
    <t>826.77K</t>
  </si>
  <si>
    <t>2.32M</t>
  </si>
  <si>
    <t>834.52K</t>
  </si>
  <si>
    <t>795.13K</t>
  </si>
  <si>
    <t>638.13K</t>
  </si>
  <si>
    <t>369.51K</t>
  </si>
  <si>
    <t>503.98K</t>
  </si>
  <si>
    <t>389.75K</t>
  </si>
  <si>
    <t>516.47K</t>
  </si>
  <si>
    <t>398.23K</t>
  </si>
  <si>
    <t>480.52K</t>
  </si>
  <si>
    <t>519.92K</t>
  </si>
  <si>
    <t>400.26K</t>
  </si>
  <si>
    <t>435.25K</t>
  </si>
  <si>
    <t>912.16K</t>
  </si>
  <si>
    <t>3.05M</t>
  </si>
  <si>
    <t>581.46K</t>
  </si>
  <si>
    <t>505.64K</t>
  </si>
  <si>
    <t>530.86K</t>
  </si>
  <si>
    <t>839.08K</t>
  </si>
  <si>
    <t>267.27K</t>
  </si>
  <si>
    <t>640.11K</t>
  </si>
  <si>
    <t>647.92K</t>
  </si>
  <si>
    <t>399.42K</t>
  </si>
  <si>
    <t>953.83K</t>
  </si>
  <si>
    <t>414.37K</t>
  </si>
  <si>
    <t>730.70K</t>
  </si>
  <si>
    <t>891.38K</t>
  </si>
  <si>
    <t>2.26M</t>
  </si>
  <si>
    <t>903.02K</t>
  </si>
  <si>
    <t>406.85K</t>
  </si>
  <si>
    <t>439.55K</t>
  </si>
  <si>
    <t>505.13K</t>
  </si>
  <si>
    <t>997.75K</t>
  </si>
  <si>
    <t>555.70K</t>
  </si>
  <si>
    <t>587.54K</t>
  </si>
  <si>
    <t>530.53K</t>
  </si>
  <si>
    <t>592.18K</t>
  </si>
  <si>
    <t>453.46K</t>
  </si>
  <si>
    <t>496.62K</t>
  </si>
  <si>
    <t>591.33K</t>
  </si>
  <si>
    <t>736.21K</t>
  </si>
  <si>
    <t>652.80K</t>
  </si>
  <si>
    <t>564.56K</t>
  </si>
  <si>
    <t>619.54K</t>
  </si>
  <si>
    <t>537.10K</t>
  </si>
  <si>
    <t>783.23K</t>
  </si>
  <si>
    <t>516.08K</t>
  </si>
  <si>
    <t>548.80K</t>
  </si>
  <si>
    <t>1.71M</t>
  </si>
  <si>
    <t>514.76K</t>
  </si>
  <si>
    <t>675.74K</t>
  </si>
  <si>
    <t>921.49K</t>
  </si>
  <si>
    <t>595.46K</t>
  </si>
  <si>
    <t>508.41K</t>
  </si>
  <si>
    <t>328.56K</t>
  </si>
  <si>
    <t>344.57K</t>
  </si>
  <si>
    <t>561.01K</t>
  </si>
  <si>
    <t>402.63K</t>
  </si>
  <si>
    <t>540.51K</t>
  </si>
  <si>
    <t>721.94K</t>
  </si>
  <si>
    <t>411.28K</t>
  </si>
  <si>
    <t>856.33K</t>
  </si>
  <si>
    <t>1.66M</t>
  </si>
  <si>
    <t>527.88K</t>
  </si>
  <si>
    <t>719.49K</t>
  </si>
  <si>
    <t>713.63K</t>
  </si>
  <si>
    <t>719.14K</t>
  </si>
  <si>
    <t>814.70K</t>
  </si>
  <si>
    <t>713.62K</t>
  </si>
  <si>
    <t>799.83K</t>
  </si>
  <si>
    <t>898.72K</t>
  </si>
  <si>
    <t>2.42M</t>
  </si>
  <si>
    <t>680.60K</t>
  </si>
  <si>
    <t>853.34K</t>
  </si>
  <si>
    <t>952.45K</t>
  </si>
  <si>
    <t>584.73K</t>
  </si>
  <si>
    <t>586.78K</t>
  </si>
  <si>
    <t>1.96M</t>
  </si>
  <si>
    <t>782.87K</t>
  </si>
  <si>
    <t>477.61K</t>
  </si>
  <si>
    <t>690.80K</t>
  </si>
  <si>
    <t>904.17K</t>
  </si>
  <si>
    <t>666.71K</t>
  </si>
  <si>
    <t>1.33M</t>
  </si>
  <si>
    <t>802.54K</t>
  </si>
  <si>
    <t>907.12K</t>
  </si>
  <si>
    <t>869.79K</t>
  </si>
  <si>
    <t>517.24K</t>
  </si>
  <si>
    <t>469.35K</t>
  </si>
  <si>
    <t>727.35K</t>
  </si>
  <si>
    <t>798.18K</t>
  </si>
  <si>
    <t>671.40K</t>
  </si>
  <si>
    <t>966.19K</t>
  </si>
  <si>
    <t>483.38K</t>
  </si>
  <si>
    <t>472.25K</t>
  </si>
  <si>
    <t>268.82K</t>
  </si>
  <si>
    <t>325.30K</t>
  </si>
  <si>
    <t>636.85K</t>
  </si>
  <si>
    <t>467.89K</t>
  </si>
  <si>
    <t>547.31K</t>
  </si>
  <si>
    <t>652.57K</t>
  </si>
  <si>
    <t>1.81M</t>
  </si>
  <si>
    <t>650.75K</t>
  </si>
  <si>
    <t>807.97K</t>
  </si>
  <si>
    <t>918.75K</t>
  </si>
  <si>
    <t>755.25K</t>
  </si>
  <si>
    <t>638.04K</t>
  </si>
  <si>
    <t>851.52K</t>
  </si>
  <si>
    <t>615.71K</t>
  </si>
  <si>
    <t>967.81K</t>
  </si>
  <si>
    <t>936.15K</t>
  </si>
  <si>
    <t>617.97K</t>
  </si>
  <si>
    <t>507.94K</t>
  </si>
  <si>
    <t>739.39K</t>
  </si>
  <si>
    <t>582.60K</t>
  </si>
  <si>
    <t>879.26K</t>
  </si>
  <si>
    <t>1.94M</t>
  </si>
  <si>
    <t>2.55M</t>
  </si>
  <si>
    <t>745.34K</t>
  </si>
  <si>
    <t>624.61K</t>
  </si>
  <si>
    <t>736.78K</t>
  </si>
  <si>
    <t>2.08M</t>
  </si>
  <si>
    <t>2.33M</t>
  </si>
  <si>
    <t>2.28M</t>
  </si>
  <si>
    <t>7.14M</t>
  </si>
  <si>
    <t>1.85M</t>
  </si>
  <si>
    <t>3.16M</t>
  </si>
  <si>
    <t>2.57M</t>
  </si>
  <si>
    <t>1.35M</t>
  </si>
  <si>
    <t>637.40K</t>
  </si>
  <si>
    <t>660.22K</t>
  </si>
  <si>
    <t>712.32K</t>
  </si>
  <si>
    <t>925.85K</t>
  </si>
  <si>
    <t>298.73M</t>
  </si>
  <si>
    <t>322.19M</t>
  </si>
  <si>
    <t>351.08M</t>
  </si>
  <si>
    <t>289.51M</t>
  </si>
  <si>
    <t>285.53M</t>
  </si>
  <si>
    <t>38.81M</t>
  </si>
  <si>
    <t>287.01M</t>
  </si>
  <si>
    <t>285.20M</t>
  </si>
  <si>
    <t>332.04M</t>
  </si>
  <si>
    <t>278.56M</t>
  </si>
  <si>
    <t>372.64M</t>
  </si>
  <si>
    <t>216.69M</t>
  </si>
  <si>
    <t>284.56M</t>
  </si>
  <si>
    <t>279.48M</t>
  </si>
  <si>
    <t>241.98M</t>
  </si>
  <si>
    <t>290.86M</t>
  </si>
  <si>
    <t>252.76M</t>
  </si>
  <si>
    <t>226.77M</t>
  </si>
  <si>
    <t>257.23M</t>
  </si>
  <si>
    <t>206.42M</t>
  </si>
  <si>
    <t>210.46M</t>
  </si>
  <si>
    <t>261.36M</t>
  </si>
  <si>
    <t>290.56M</t>
  </si>
  <si>
    <t>333.22M</t>
  </si>
  <si>
    <t>374.35M</t>
  </si>
  <si>
    <t>374.92M</t>
  </si>
  <si>
    <t>423.40M</t>
  </si>
  <si>
    <t>247.42M</t>
  </si>
  <si>
    <t>343.06M</t>
  </si>
  <si>
    <t>490.33M</t>
  </si>
  <si>
    <t>370.90M</t>
  </si>
  <si>
    <t>278.54M</t>
  </si>
  <si>
    <t>384.12M</t>
  </si>
  <si>
    <t>209.19M</t>
  </si>
  <si>
    <t>533.07M</t>
  </si>
  <si>
    <t>314.46M</t>
  </si>
  <si>
    <t>215.73M</t>
  </si>
  <si>
    <t>215.96M</t>
  </si>
  <si>
    <t>168.70M</t>
  </si>
  <si>
    <t>250.78M</t>
  </si>
  <si>
    <t>380.07M</t>
  </si>
  <si>
    <t>279.23M</t>
  </si>
  <si>
    <t>251.28M</t>
  </si>
  <si>
    <t>254.37M</t>
  </si>
  <si>
    <t>311.67M</t>
  </si>
  <si>
    <t>222.24M</t>
  </si>
  <si>
    <t>253.79M</t>
  </si>
  <si>
    <t>212.13M</t>
  </si>
  <si>
    <t>222.82M</t>
  </si>
  <si>
    <t>638.17M</t>
  </si>
  <si>
    <t>353.99M</t>
  </si>
  <si>
    <t>220.42M</t>
  </si>
  <si>
    <t>223.35M</t>
  </si>
  <si>
    <t>210.27M</t>
  </si>
  <si>
    <t>206.80M</t>
  </si>
  <si>
    <t>220.34M</t>
  </si>
  <si>
    <t>257.11M</t>
  </si>
  <si>
    <t>238.32M</t>
  </si>
  <si>
    <t>243.65M</t>
  </si>
  <si>
    <t>271.61M</t>
  </si>
  <si>
    <t>303.26M</t>
  </si>
  <si>
    <t>239.73M</t>
  </si>
  <si>
    <t>279.92M</t>
  </si>
  <si>
    <t>215.13M</t>
  </si>
  <si>
    <t>311.88M</t>
  </si>
  <si>
    <t>317.56M</t>
  </si>
  <si>
    <t>312.34M</t>
  </si>
  <si>
    <t>487.00M</t>
  </si>
  <si>
    <t>345.03M</t>
  </si>
  <si>
    <t>431.31M</t>
  </si>
  <si>
    <t>333.65M</t>
  </si>
  <si>
    <t>384.99M</t>
  </si>
  <si>
    <t>354.97M</t>
  </si>
  <si>
    <t>383.83M</t>
  </si>
  <si>
    <t>391.82M</t>
  </si>
  <si>
    <t>366.62M</t>
  </si>
  <si>
    <t>436.41M</t>
  </si>
  <si>
    <t>324.19M</t>
  </si>
  <si>
    <t>343.77M</t>
  </si>
  <si>
    <t>350.92M</t>
  </si>
  <si>
    <t>283.21M</t>
  </si>
  <si>
    <t>305.40M</t>
  </si>
  <si>
    <t>325.82M</t>
  </si>
  <si>
    <t>306.40M</t>
  </si>
  <si>
    <t>292.26M</t>
  </si>
  <si>
    <t>250.54M</t>
  </si>
  <si>
    <t>266.30M</t>
  </si>
  <si>
    <t>298.38M</t>
  </si>
  <si>
    <t>251.19M</t>
  </si>
  <si>
    <t>289.20M</t>
  </si>
  <si>
    <t>309.63M</t>
  </si>
  <si>
    <t>242.47M</t>
  </si>
  <si>
    <t>354.78M</t>
  </si>
  <si>
    <t>515.23M</t>
  </si>
  <si>
    <t>287.82M</t>
  </si>
  <si>
    <t>298.11M</t>
  </si>
  <si>
    <t>239.36M</t>
  </si>
  <si>
    <t>609.88M</t>
  </si>
  <si>
    <t>280.34M</t>
  </si>
  <si>
    <t>328.81M</t>
  </si>
  <si>
    <t>272.21M</t>
  </si>
  <si>
    <t>223.09M</t>
  </si>
  <si>
    <t>268.28M</t>
  </si>
  <si>
    <t>295.63M</t>
  </si>
  <si>
    <t>305.19M</t>
  </si>
  <si>
    <t>304.39M</t>
  </si>
  <si>
    <t>473.56M</t>
  </si>
  <si>
    <t>480.41M</t>
  </si>
  <si>
    <t>638.49M</t>
  </si>
  <si>
    <t>1.01B</t>
  </si>
  <si>
    <t>569.43M</t>
  </si>
  <si>
    <t>572.12M</t>
  </si>
  <si>
    <t>373.37M</t>
  </si>
  <si>
    <t>269.93M</t>
  </si>
  <si>
    <t>217.89M</t>
  </si>
  <si>
    <t>260.01M</t>
  </si>
  <si>
    <t>261.93M</t>
  </si>
  <si>
    <t>369.77M</t>
  </si>
  <si>
    <t>290.35M</t>
  </si>
  <si>
    <t>347.59M</t>
  </si>
  <si>
    <t>19.06M</t>
  </si>
  <si>
    <t>242.66M</t>
  </si>
  <si>
    <t>368.94M</t>
  </si>
  <si>
    <t>231.94M</t>
  </si>
  <si>
    <t>230.24M</t>
  </si>
  <si>
    <t>278.19M</t>
  </si>
  <si>
    <t>265.80M</t>
  </si>
  <si>
    <t>331.33M</t>
  </si>
  <si>
    <t>277.44M</t>
  </si>
  <si>
    <t>297.82M</t>
  </si>
  <si>
    <t>320.26M</t>
  </si>
  <si>
    <t>438.06M</t>
  </si>
  <si>
    <t>445.91M</t>
  </si>
  <si>
    <t>361.86M</t>
  </si>
  <si>
    <t>291.96M</t>
  </si>
  <si>
    <t>329.89M</t>
  </si>
  <si>
    <t>475.04M</t>
  </si>
  <si>
    <t>235.90M</t>
  </si>
  <si>
    <t>231.52M</t>
  </si>
  <si>
    <t>279.26M</t>
  </si>
  <si>
    <t>362.53M</t>
  </si>
  <si>
    <t>456.91M</t>
  </si>
  <si>
    <t>317.27M</t>
  </si>
  <si>
    <t>355.47M</t>
  </si>
  <si>
    <t>357.19M</t>
  </si>
  <si>
    <t>276.85M</t>
  </si>
  <si>
    <t>232.36M</t>
  </si>
  <si>
    <t>227.63M</t>
  </si>
  <si>
    <t>242.24M</t>
  </si>
  <si>
    <t>400.99M</t>
  </si>
  <si>
    <t>309.65M</t>
  </si>
  <si>
    <t>289.52M</t>
  </si>
  <si>
    <t>243.64M</t>
  </si>
  <si>
    <t>410.53M</t>
  </si>
  <si>
    <t>409.14M</t>
  </si>
  <si>
    <t>328.40M</t>
  </si>
  <si>
    <t>388.66M</t>
  </si>
  <si>
    <t>353.17M</t>
  </si>
  <si>
    <t>312.42M</t>
  </si>
  <si>
    <t>344.16M</t>
  </si>
  <si>
    <t>356.32M</t>
  </si>
  <si>
    <t>661.46M</t>
  </si>
  <si>
    <t>426.74M</t>
  </si>
  <si>
    <t>493.34M</t>
  </si>
  <si>
    <t>299.20M</t>
  </si>
  <si>
    <t>277.90M</t>
  </si>
  <si>
    <t>379.86M</t>
  </si>
  <si>
    <t>312.26M</t>
  </si>
  <si>
    <t>296.15M</t>
  </si>
  <si>
    <t>298.79M</t>
  </si>
  <si>
    <t>35.76M</t>
  </si>
  <si>
    <t>351.50M</t>
  </si>
  <si>
    <t>360.17M</t>
  </si>
  <si>
    <t>202.95M</t>
  </si>
  <si>
    <t>252.20M</t>
  </si>
  <si>
    <t>207.78M</t>
  </si>
  <si>
    <t>225.98M</t>
  </si>
  <si>
    <t>343.50M</t>
  </si>
  <si>
    <t>364.55M</t>
  </si>
  <si>
    <t>295.70M</t>
  </si>
  <si>
    <t>343.89M</t>
  </si>
  <si>
    <t>345.39M</t>
  </si>
  <si>
    <t>359.12M</t>
  </si>
  <si>
    <t>365.79M</t>
  </si>
  <si>
    <t>287.44M</t>
  </si>
  <si>
    <t>349.22M</t>
  </si>
  <si>
    <t>491.07M</t>
  </si>
  <si>
    <t>346.26M</t>
  </si>
  <si>
    <t>370.97M</t>
  </si>
  <si>
    <t>440.85M</t>
  </si>
  <si>
    <t>442.80M</t>
  </si>
  <si>
    <t>332.54M</t>
  </si>
  <si>
    <t>410.58M</t>
  </si>
  <si>
    <t>375.14M</t>
  </si>
  <si>
    <t>376.70M</t>
  </si>
  <si>
    <t>418.14M</t>
  </si>
  <si>
    <t>407.46M</t>
  </si>
  <si>
    <t>449.72M</t>
  </si>
  <si>
    <t>387.34M</t>
  </si>
  <si>
    <t>456.00M</t>
  </si>
  <si>
    <t>292.43M</t>
  </si>
  <si>
    <t>345.54M</t>
  </si>
  <si>
    <t>294.68M</t>
  </si>
  <si>
    <t>212.45M</t>
  </si>
  <si>
    <t>216.99M</t>
  </si>
  <si>
    <t>228.57M</t>
  </si>
  <si>
    <t>231.45M</t>
  </si>
  <si>
    <t>309.30M</t>
  </si>
  <si>
    <t>339.17M</t>
  </si>
  <si>
    <t>311.93M</t>
  </si>
  <si>
    <t>263.71M</t>
  </si>
  <si>
    <t>154.00M</t>
  </si>
  <si>
    <t>270.92M</t>
  </si>
  <si>
    <t>393.08M</t>
  </si>
  <si>
    <t>256.54M</t>
  </si>
  <si>
    <t>219.47M</t>
  </si>
  <si>
    <t>284.71M</t>
  </si>
  <si>
    <t>277.55M</t>
  </si>
  <si>
    <t>363.89M</t>
  </si>
  <si>
    <t>249.75M</t>
  </si>
  <si>
    <t>249.67M</t>
  </si>
  <si>
    <t>508.76M</t>
  </si>
  <si>
    <t>334.41M</t>
  </si>
  <si>
    <t>260.27M</t>
  </si>
  <si>
    <t>244.87M</t>
  </si>
  <si>
    <t>212.92M</t>
  </si>
  <si>
    <t>292.44M</t>
  </si>
  <si>
    <t>274.98M</t>
  </si>
  <si>
    <t>359.21M</t>
  </si>
  <si>
    <t>421.01M</t>
  </si>
  <si>
    <t>381.11M</t>
  </si>
  <si>
    <t>265.81M</t>
  </si>
  <si>
    <t>486.58M</t>
  </si>
  <si>
    <t>236.24M</t>
  </si>
  <si>
    <t>229.60M</t>
  </si>
  <si>
    <t>145.90M</t>
  </si>
  <si>
    <t>170.02M</t>
  </si>
  <si>
    <t>184.50M</t>
  </si>
  <si>
    <t>194.97M</t>
  </si>
  <si>
    <t>173.78M</t>
  </si>
  <si>
    <t>236.83M</t>
  </si>
  <si>
    <t>282.69M</t>
  </si>
  <si>
    <t>291.46M</t>
  </si>
  <si>
    <t>189.28M</t>
  </si>
  <si>
    <t>37.31M</t>
  </si>
  <si>
    <t>152.22M</t>
  </si>
  <si>
    <t>208.42M</t>
  </si>
  <si>
    <t>198.66M</t>
  </si>
  <si>
    <t>180.69M</t>
  </si>
  <si>
    <t>189.52M</t>
  </si>
  <si>
    <t>245.60M</t>
  </si>
  <si>
    <t>194.10M</t>
  </si>
  <si>
    <t>206.05M</t>
  </si>
  <si>
    <t>180.13M</t>
  </si>
  <si>
    <t>205.20M</t>
  </si>
  <si>
    <t>300.36M</t>
  </si>
  <si>
    <t>225.29M</t>
  </si>
  <si>
    <t>176.04M</t>
  </si>
  <si>
    <t>198.34M</t>
  </si>
  <si>
    <t>230.31M</t>
  </si>
  <si>
    <t>198.94M</t>
  </si>
  <si>
    <t>185.85M</t>
  </si>
  <si>
    <t>180.96M</t>
  </si>
  <si>
    <t>254.96M</t>
  </si>
  <si>
    <t>217.90M</t>
  </si>
  <si>
    <t>213.73M</t>
  </si>
  <si>
    <t>216.56M</t>
  </si>
  <si>
    <t>165.10M</t>
  </si>
  <si>
    <t>159.05M</t>
  </si>
  <si>
    <t>234.86M</t>
  </si>
  <si>
    <t>277.15M</t>
  </si>
  <si>
    <t>221.72M</t>
  </si>
  <si>
    <t>243.51M</t>
  </si>
  <si>
    <t>352.81M</t>
  </si>
  <si>
    <t>203.56M</t>
  </si>
  <si>
    <t>204.87M</t>
  </si>
  <si>
    <t>188.40M</t>
  </si>
  <si>
    <t>246.41M</t>
  </si>
  <si>
    <t>275.13M</t>
  </si>
  <si>
    <t>378.07M</t>
  </si>
  <si>
    <t>264.87M</t>
  </si>
  <si>
    <t>438.18M</t>
  </si>
  <si>
    <t>275.11M</t>
  </si>
  <si>
    <t>251.40M</t>
  </si>
  <si>
    <t>328.06M</t>
  </si>
  <si>
    <t>248.76M</t>
  </si>
  <si>
    <t>288.09M</t>
  </si>
  <si>
    <t>304.93M</t>
  </si>
  <si>
    <t>287.56M</t>
  </si>
  <si>
    <t>256.83M</t>
  </si>
  <si>
    <t>296.82M</t>
  </si>
  <si>
    <t>333.02M</t>
  </si>
  <si>
    <t>562.56M</t>
  </si>
  <si>
    <t>233.00M</t>
  </si>
  <si>
    <t>307.39M</t>
  </si>
  <si>
    <t>248.18M</t>
  </si>
  <si>
    <t>466.52M</t>
  </si>
  <si>
    <t>268.26M</t>
  </si>
  <si>
    <t>225.22M</t>
  </si>
  <si>
    <t>208.70M</t>
  </si>
  <si>
    <t>262.59M</t>
  </si>
  <si>
    <t>256.14M</t>
  </si>
  <si>
    <t>268.66M</t>
  </si>
  <si>
    <t>226.63M</t>
  </si>
  <si>
    <t>243.85M</t>
  </si>
  <si>
    <t>235.52M</t>
  </si>
  <si>
    <t>312.19M</t>
  </si>
  <si>
    <t>266.50M</t>
  </si>
  <si>
    <t>260.29M</t>
  </si>
  <si>
    <t>216.59M</t>
  </si>
  <si>
    <t>280.80M</t>
  </si>
  <si>
    <t>315.69M</t>
  </si>
  <si>
    <t>290.67M</t>
  </si>
  <si>
    <t>298.05M</t>
  </si>
  <si>
    <t>295.05M</t>
  </si>
  <si>
    <t>258.67M</t>
  </si>
  <si>
    <t>334.89M</t>
  </si>
  <si>
    <t>244.75M</t>
  </si>
  <si>
    <t>369.65M</t>
  </si>
  <si>
    <t>265.56M</t>
  </si>
  <si>
    <t>312.46M</t>
  </si>
  <si>
    <t>274.70M</t>
  </si>
  <si>
    <t>259.66M</t>
  </si>
  <si>
    <t>286.35M</t>
  </si>
  <si>
    <t>268.71M</t>
  </si>
  <si>
    <t>291.17M</t>
  </si>
  <si>
    <t>310.44M</t>
  </si>
  <si>
    <t>327.94M</t>
  </si>
  <si>
    <t>251.26M</t>
  </si>
  <si>
    <t>268.25M</t>
  </si>
  <si>
    <t>237.10M</t>
  </si>
  <si>
    <t>224.42M</t>
  </si>
  <si>
    <t>226.92M</t>
  </si>
  <si>
    <t>226.05M</t>
  </si>
  <si>
    <t>247.91M</t>
  </si>
  <si>
    <t>398.78M</t>
  </si>
  <si>
    <t>222.46M</t>
  </si>
  <si>
    <t>171.27M</t>
  </si>
  <si>
    <t>210.56M</t>
  </si>
  <si>
    <t>252.70M</t>
  </si>
  <si>
    <t>217.48M</t>
  </si>
  <si>
    <t>211.65M</t>
  </si>
  <si>
    <t>219.82M</t>
  </si>
  <si>
    <t>272.77M</t>
  </si>
  <si>
    <t>263.00M</t>
  </si>
  <si>
    <t>233.17M</t>
  </si>
  <si>
    <t>179.46M</t>
  </si>
  <si>
    <t>221.76M</t>
  </si>
  <si>
    <t>286.47M</t>
  </si>
  <si>
    <t>260.11M</t>
  </si>
  <si>
    <t>220.79M</t>
  </si>
  <si>
    <t>256.11M</t>
  </si>
  <si>
    <t>265.63M</t>
  </si>
  <si>
    <t>696.50M</t>
  </si>
  <si>
    <t>234.39M</t>
  </si>
  <si>
    <t>265.32M</t>
  </si>
  <si>
    <t>198.67M</t>
  </si>
  <si>
    <t>235.92M</t>
  </si>
  <si>
    <t>232.62M</t>
  </si>
  <si>
    <t>270.35M</t>
  </si>
  <si>
    <t>262.56M</t>
  </si>
  <si>
    <t>260.90M</t>
  </si>
  <si>
    <t>272.10M</t>
  </si>
  <si>
    <t>229.90M</t>
  </si>
  <si>
    <t>219.49M</t>
  </si>
  <si>
    <t>216.09M</t>
  </si>
  <si>
    <t>241.70M</t>
  </si>
  <si>
    <t>248.93M</t>
  </si>
  <si>
    <t>220.45M</t>
  </si>
  <si>
    <t>245.37M</t>
  </si>
  <si>
    <t>228.40M</t>
  </si>
  <si>
    <t>239.70M</t>
  </si>
  <si>
    <t>226.64M</t>
  </si>
  <si>
    <t>226.17M</t>
  </si>
  <si>
    <t>265.22M</t>
  </si>
  <si>
    <t>290.26M</t>
  </si>
  <si>
    <t>241.44M</t>
  </si>
  <si>
    <t>233.01M</t>
  </si>
  <si>
    <t>297.45M</t>
  </si>
  <si>
    <t>255.74M</t>
  </si>
  <si>
    <t>230.16M</t>
  </si>
  <si>
    <t>215.10M</t>
  </si>
  <si>
    <t>281.46M</t>
  </si>
  <si>
    <t>258.86M</t>
  </si>
  <si>
    <t>357.40M</t>
  </si>
  <si>
    <t>285.76M</t>
  </si>
  <si>
    <t>232.82M</t>
  </si>
  <si>
    <t>304.26M</t>
  </si>
  <si>
    <t>254.82M</t>
  </si>
  <si>
    <t>242.71M</t>
  </si>
  <si>
    <t>248.34M</t>
  </si>
  <si>
    <t>230.17M</t>
  </si>
  <si>
    <t>263.89M</t>
  </si>
  <si>
    <t>345.91M</t>
  </si>
  <si>
    <t>238.84M</t>
  </si>
  <si>
    <t>218.42M</t>
  </si>
  <si>
    <t>228.04M</t>
  </si>
  <si>
    <t>219.17M</t>
  </si>
  <si>
    <t>246.74M</t>
  </si>
  <si>
    <t>241.78M</t>
  </si>
  <si>
    <t>408.12M</t>
  </si>
  <si>
    <t>349.82M</t>
  </si>
  <si>
    <t>248.19M</t>
  </si>
  <si>
    <t>290.60M</t>
  </si>
  <si>
    <t>254.92M</t>
  </si>
  <si>
    <t>235.93M</t>
  </si>
  <si>
    <t>262.35M</t>
  </si>
  <si>
    <t>267.04M</t>
  </si>
  <si>
    <t>362.80M</t>
  </si>
  <si>
    <t>356.17M</t>
  </si>
  <si>
    <t>310.67M</t>
  </si>
  <si>
    <t>272.88M</t>
  </si>
  <si>
    <t>420.88M</t>
  </si>
  <si>
    <t>246.45M</t>
  </si>
  <si>
    <t>209.41M</t>
  </si>
  <si>
    <t>240.81M</t>
  </si>
  <si>
    <t>204.02M</t>
  </si>
  <si>
    <t>198.25M</t>
  </si>
  <si>
    <t>174.56M</t>
  </si>
  <si>
    <t>208.05M</t>
  </si>
  <si>
    <t>230.25M</t>
  </si>
  <si>
    <t>229.27M</t>
  </si>
  <si>
    <t>244.51M</t>
  </si>
  <si>
    <t>231.28M</t>
  </si>
  <si>
    <t>231.99M</t>
  </si>
  <si>
    <t>260.85M</t>
  </si>
  <si>
    <t>290.99M</t>
  </si>
  <si>
    <t>354.40M</t>
  </si>
  <si>
    <t>282.54M</t>
  </si>
  <si>
    <t>424.12M</t>
  </si>
  <si>
    <t>490.11M</t>
  </si>
  <si>
    <t>512.87M</t>
  </si>
  <si>
    <t>398.34M</t>
  </si>
  <si>
    <t>432.43M</t>
  </si>
  <si>
    <t>476.34M</t>
  </si>
  <si>
    <t>216.91M</t>
  </si>
  <si>
    <t>202.46M</t>
  </si>
  <si>
    <t>237.22M</t>
  </si>
  <si>
    <t>237.83M</t>
  </si>
  <si>
    <t>255.84M</t>
  </si>
  <si>
    <t>219.06M</t>
  </si>
  <si>
    <t>206.20M</t>
  </si>
  <si>
    <t>256.70M</t>
  </si>
  <si>
    <t>227.77M</t>
  </si>
  <si>
    <t>259.85M</t>
  </si>
  <si>
    <t>283.28M</t>
  </si>
  <si>
    <t>257.24M</t>
  </si>
  <si>
    <t>238.22M</t>
  </si>
  <si>
    <t>269.95M</t>
  </si>
  <si>
    <t>235.16M</t>
  </si>
  <si>
    <t>256.07M</t>
  </si>
  <si>
    <t>192.01M</t>
  </si>
  <si>
    <t>281.05M</t>
  </si>
  <si>
    <t>193.87M</t>
  </si>
  <si>
    <t>214.26M</t>
  </si>
  <si>
    <t>176.65M</t>
  </si>
  <si>
    <t>221.46M</t>
  </si>
  <si>
    <t>195.70M</t>
  </si>
  <si>
    <t>187.59M</t>
  </si>
  <si>
    <t>169.04M</t>
  </si>
  <si>
    <t>154.85M</t>
  </si>
  <si>
    <t>277.65M</t>
  </si>
  <si>
    <t>183.13M</t>
  </si>
  <si>
    <t>208.03M</t>
  </si>
  <si>
    <t>193.88M</t>
  </si>
  <si>
    <t>215.84M</t>
  </si>
  <si>
    <t>202.81M</t>
  </si>
  <si>
    <t>200.50M</t>
  </si>
  <si>
    <t>217.78M</t>
  </si>
  <si>
    <t>288.39M</t>
  </si>
  <si>
    <t>254.40M</t>
  </si>
  <si>
    <t>324.96M</t>
  </si>
  <si>
    <t>345.64M</t>
  </si>
  <si>
    <t>195.26M</t>
  </si>
  <si>
    <t>206.47M</t>
  </si>
  <si>
    <t>205.88M</t>
  </si>
  <si>
    <t>204.04M</t>
  </si>
  <si>
    <t>178.79M</t>
  </si>
  <si>
    <t>177.68M</t>
  </si>
  <si>
    <t>213.80M</t>
  </si>
  <si>
    <t>198.80M</t>
  </si>
  <si>
    <t>200.51M</t>
  </si>
  <si>
    <t>219.27M</t>
  </si>
  <si>
    <t>250.93M</t>
  </si>
  <si>
    <t>301.40M</t>
  </si>
  <si>
    <t>378.47M</t>
  </si>
  <si>
    <t>256.45M</t>
  </si>
  <si>
    <t>307.16M</t>
  </si>
  <si>
    <t>314.76M</t>
  </si>
  <si>
    <t>267.94M</t>
  </si>
  <si>
    <t>212.97M</t>
  </si>
  <si>
    <t>270.88M</t>
  </si>
  <si>
    <t>349.92M</t>
  </si>
  <si>
    <t>227.18M</t>
  </si>
  <si>
    <t>250.03M</t>
  </si>
  <si>
    <t>324.65M</t>
  </si>
  <si>
    <t>251.36M</t>
  </si>
  <si>
    <t>45.03M</t>
  </si>
  <si>
    <t>277.70M</t>
  </si>
  <si>
    <t>249.60M</t>
  </si>
  <si>
    <t>210.48M</t>
  </si>
  <si>
    <t>239.49M</t>
  </si>
  <si>
    <t>212.22M</t>
  </si>
  <si>
    <t>227.00M</t>
  </si>
  <si>
    <t>266.44M</t>
  </si>
  <si>
    <t>256.04M</t>
  </si>
  <si>
    <t>282.62M</t>
  </si>
  <si>
    <t>234.01M</t>
  </si>
  <si>
    <t>216.27M</t>
  </si>
  <si>
    <t>265.45M</t>
  </si>
  <si>
    <t>226.02M</t>
  </si>
  <si>
    <t>278.37M</t>
  </si>
  <si>
    <t>376.12M</t>
  </si>
  <si>
    <t>340.03M</t>
  </si>
  <si>
    <t>323.92M</t>
  </si>
  <si>
    <t>359.90M</t>
  </si>
  <si>
    <t>492.00M</t>
  </si>
  <si>
    <t>390.76M</t>
  </si>
  <si>
    <t>284.09M</t>
  </si>
  <si>
    <t>245.53M</t>
  </si>
  <si>
    <t>263.10M</t>
  </si>
  <si>
    <t>258.33M</t>
  </si>
  <si>
    <t>468.46M</t>
  </si>
  <si>
    <t>289.64M</t>
  </si>
  <si>
    <t>365.87M</t>
  </si>
  <si>
    <t>259.92M</t>
  </si>
  <si>
    <t>228.24M</t>
  </si>
  <si>
    <t>270.30M</t>
  </si>
  <si>
    <t>279.85M</t>
  </si>
  <si>
    <t>354.14M</t>
  </si>
  <si>
    <t>251.20M</t>
  </si>
  <si>
    <t>256.27M</t>
  </si>
  <si>
    <t>308.53M</t>
  </si>
  <si>
    <t>324.69M</t>
  </si>
  <si>
    <t>244.86M</t>
  </si>
  <si>
    <t>266.64M</t>
  </si>
  <si>
    <t>230.18M</t>
  </si>
  <si>
    <t>261.95M</t>
  </si>
  <si>
    <t>285.62M</t>
  </si>
  <si>
    <t>263.91M</t>
  </si>
  <si>
    <t>262.77M</t>
  </si>
  <si>
    <t>303.87M</t>
  </si>
  <si>
    <t>311.25M</t>
  </si>
  <si>
    <t>312.72M</t>
  </si>
  <si>
    <t>256.99M</t>
  </si>
  <si>
    <t>355.31M</t>
  </si>
  <si>
    <t>324.98M</t>
  </si>
  <si>
    <t>285.42M</t>
  </si>
  <si>
    <t>333.64M</t>
  </si>
  <si>
    <t>381.53M</t>
  </si>
  <si>
    <t>436.06M</t>
  </si>
  <si>
    <t>376.26M</t>
  </si>
  <si>
    <t>185.21M</t>
  </si>
  <si>
    <t>208.21M</t>
  </si>
  <si>
    <t>211.39M</t>
  </si>
  <si>
    <t>190.91M</t>
  </si>
  <si>
    <t>243.62M</t>
  </si>
  <si>
    <t>284.36M</t>
  </si>
  <si>
    <t>222.63M</t>
  </si>
  <si>
    <t>227.74M</t>
  </si>
  <si>
    <t>205.77M</t>
  </si>
  <si>
    <t>228.60M</t>
  </si>
  <si>
    <t>233.26M</t>
  </si>
  <si>
    <t>208.65M</t>
  </si>
  <si>
    <t>255.92M</t>
  </si>
  <si>
    <t>281.10M</t>
  </si>
  <si>
    <t>264.62M</t>
  </si>
  <si>
    <t>288.38M</t>
  </si>
  <si>
    <t>254.16M</t>
  </si>
  <si>
    <t>304.33M</t>
  </si>
  <si>
    <t>364.09M</t>
  </si>
  <si>
    <t>306.03M</t>
  </si>
  <si>
    <t>444.95M</t>
  </si>
  <si>
    <t>251.87M</t>
  </si>
  <si>
    <t>210.93M</t>
  </si>
  <si>
    <t>219.60M</t>
  </si>
  <si>
    <t>259.17M</t>
  </si>
  <si>
    <t>220.89M</t>
  </si>
  <si>
    <t>262.79M</t>
  </si>
  <si>
    <t>260.02M</t>
  </si>
  <si>
    <t>342.63M</t>
  </si>
  <si>
    <t>264.74M</t>
  </si>
  <si>
    <t>183.01M</t>
  </si>
  <si>
    <t>225.43M</t>
  </si>
  <si>
    <t>225.53M</t>
  </si>
  <si>
    <t>189.68M</t>
  </si>
  <si>
    <t>204.95M</t>
  </si>
  <si>
    <t>243.48M</t>
  </si>
  <si>
    <t>233.81M</t>
  </si>
  <si>
    <t>233.59M</t>
  </si>
  <si>
    <t>245.51M</t>
  </si>
  <si>
    <t>235.96M</t>
  </si>
  <si>
    <t>249.62M</t>
  </si>
  <si>
    <t>651.61M</t>
  </si>
  <si>
    <t>274.06M</t>
  </si>
  <si>
    <t>314.31M</t>
  </si>
  <si>
    <t>243.34M</t>
  </si>
  <si>
    <t>249.78M</t>
  </si>
  <si>
    <t>293.83M</t>
  </si>
  <si>
    <t>252.40M</t>
  </si>
  <si>
    <t>313.88M</t>
  </si>
  <si>
    <t>290.44M</t>
  </si>
  <si>
    <t>295.69M</t>
  </si>
  <si>
    <t>217.65M</t>
  </si>
  <si>
    <t>369.14M</t>
  </si>
  <si>
    <t>314.92M</t>
  </si>
  <si>
    <t>284.29M</t>
  </si>
  <si>
    <t>283.06M</t>
  </si>
  <si>
    <t>288.40M</t>
  </si>
  <si>
    <t>300.53M</t>
  </si>
  <si>
    <t>265.79M</t>
  </si>
  <si>
    <t>310.63M</t>
  </si>
  <si>
    <t>278.16M</t>
  </si>
  <si>
    <t>336.24M</t>
  </si>
  <si>
    <t>312.91M</t>
  </si>
  <si>
    <t>265.14M</t>
  </si>
  <si>
    <t>261.07M</t>
  </si>
  <si>
    <t>275.69M</t>
  </si>
  <si>
    <t>262.74M</t>
  </si>
  <si>
    <t>286.07M</t>
  </si>
  <si>
    <t>401.40M</t>
  </si>
  <si>
    <t>376.13M</t>
  </si>
  <si>
    <t>245.06M</t>
  </si>
  <si>
    <t>266.03M</t>
  </si>
  <si>
    <t>251.70M</t>
  </si>
  <si>
    <t>274.45M</t>
  </si>
  <si>
    <t>308.84M</t>
  </si>
  <si>
    <t>328.82M</t>
  </si>
  <si>
    <t>283.45M</t>
  </si>
  <si>
    <t>345.53M</t>
  </si>
  <si>
    <t>291.77M</t>
  </si>
  <si>
    <t>281.11M</t>
  </si>
  <si>
    <t>505.03M</t>
  </si>
  <si>
    <t>235.15M</t>
  </si>
  <si>
    <t>253.24M</t>
  </si>
  <si>
    <t>237.12M</t>
  </si>
  <si>
    <t>290.28M</t>
  </si>
  <si>
    <t>292.12M</t>
  </si>
  <si>
    <t>338.26M</t>
  </si>
  <si>
    <t>285.45M</t>
  </si>
  <si>
    <t>448.34M</t>
  </si>
  <si>
    <t>259.97M</t>
  </si>
  <si>
    <t>381.63M</t>
  </si>
  <si>
    <t>314.67M</t>
  </si>
  <si>
    <t>343.72M</t>
  </si>
  <si>
    <t>486.45M</t>
  </si>
  <si>
    <t>462.23M</t>
  </si>
  <si>
    <t>543.60M</t>
  </si>
  <si>
    <t>585.40M</t>
  </si>
  <si>
    <t>456.14M</t>
  </si>
  <si>
    <t>442.07M</t>
  </si>
  <si>
    <t>517.72M</t>
  </si>
  <si>
    <t>404.21M</t>
  </si>
  <si>
    <t>329.78M</t>
  </si>
  <si>
    <t>457.97M</t>
  </si>
  <si>
    <t>200.23M</t>
  </si>
  <si>
    <t>300.13M</t>
  </si>
  <si>
    <t>215.18M</t>
  </si>
  <si>
    <t>189.62M</t>
  </si>
  <si>
    <t>232.14M</t>
  </si>
  <si>
    <t>244.55M</t>
  </si>
  <si>
    <t>298.66M</t>
  </si>
  <si>
    <t>305.51M</t>
  </si>
  <si>
    <t>253.14M</t>
  </si>
  <si>
    <t>273.61M</t>
  </si>
  <si>
    <t>236.35M</t>
  </si>
  <si>
    <t>268.53M</t>
  </si>
  <si>
    <t>265.04M</t>
  </si>
  <si>
    <t>261.43M</t>
  </si>
  <si>
    <t>226.61M</t>
  </si>
  <si>
    <t>271.21M</t>
  </si>
  <si>
    <t>386.39M</t>
  </si>
  <si>
    <t>321.66M</t>
  </si>
  <si>
    <t>355.28M</t>
  </si>
  <si>
    <t>395.60M</t>
  </si>
  <si>
    <t>326.52M</t>
  </si>
  <si>
    <t>323.85M</t>
  </si>
  <si>
    <t>258.09M</t>
  </si>
  <si>
    <t>276.66M</t>
  </si>
  <si>
    <t>227.51M</t>
  </si>
  <si>
    <t>266.70M</t>
  </si>
  <si>
    <t>229.45M</t>
  </si>
  <si>
    <t>303.70M</t>
  </si>
  <si>
    <t>244.97M</t>
  </si>
  <si>
    <t>220.24M</t>
  </si>
  <si>
    <t>232.42M</t>
  </si>
  <si>
    <t>239.34M</t>
  </si>
  <si>
    <t>236.45M</t>
  </si>
  <si>
    <t>251.46M</t>
  </si>
  <si>
    <t>247.44M</t>
  </si>
  <si>
    <t>200.46M</t>
  </si>
  <si>
    <t>167.03M</t>
  </si>
  <si>
    <t>320.83M</t>
  </si>
  <si>
    <t>161.68M</t>
  </si>
  <si>
    <t>176.03M</t>
  </si>
  <si>
    <t>144.78M</t>
  </si>
  <si>
    <t>182.56M</t>
  </si>
  <si>
    <t>196.97M</t>
  </si>
  <si>
    <t>207.95M</t>
  </si>
  <si>
    <t>241.03M</t>
  </si>
  <si>
    <t>330.61M</t>
  </si>
  <si>
    <t>354.59M</t>
  </si>
  <si>
    <t>219.50M</t>
  </si>
  <si>
    <t>214.97M</t>
  </si>
  <si>
    <t>270.97M</t>
  </si>
  <si>
    <t>256.56M</t>
  </si>
  <si>
    <t>204.47M</t>
  </si>
  <si>
    <t>237.17M</t>
  </si>
  <si>
    <t>257.79M</t>
  </si>
  <si>
    <t>254.14M</t>
  </si>
  <si>
    <t>231.72M</t>
  </si>
  <si>
    <t>292.53M</t>
  </si>
  <si>
    <t>279.87M</t>
  </si>
  <si>
    <t>295.54M</t>
  </si>
  <si>
    <t>498.00M</t>
  </si>
  <si>
    <t>348.89M</t>
  </si>
  <si>
    <t>356.33M</t>
  </si>
  <si>
    <t>255.95M</t>
  </si>
  <si>
    <t>356.40M</t>
  </si>
  <si>
    <t>278.43M</t>
  </si>
  <si>
    <t>295.72M</t>
  </si>
  <si>
    <t>267.43M</t>
  </si>
  <si>
    <t>280.43M</t>
  </si>
  <si>
    <t>249.11M</t>
  </si>
  <si>
    <t>232.12M</t>
  </si>
  <si>
    <t>261.45M</t>
  </si>
  <si>
    <t>270.20M</t>
  </si>
  <si>
    <t>338.92M</t>
  </si>
  <si>
    <t>GLENMARK Share Prices (Historical Daily Data of 3 years)</t>
  </si>
  <si>
    <t>Glenmark Pharmaceuticals Limited</t>
  </si>
  <si>
    <t>Debt vs Equity and Variation over Time</t>
  </si>
  <si>
    <t>Capital Structure Analysis</t>
  </si>
  <si>
    <t>GLENMARK's Return on Equity, P/E, and other Ratios calculated are worst in comparision with it's industry peers.</t>
  </si>
  <si>
    <t>Variance of Glenmark Pharmaceuticals</t>
  </si>
  <si>
    <t>Standard Deviation</t>
  </si>
  <si>
    <t>Variance of NIFTY 50</t>
  </si>
  <si>
    <t>Covariance (Ri, Rm)</t>
  </si>
  <si>
    <t>Since, GLENMARK's Standard Deviation of Returns is greater than Standard Deviation of Returns of Market Index i.e NIFTY 50, this means that GLENMARK's stock is more volatile and less stable. It's Beta is just a little less than 1. This means that a stock is a bit volatile but still it's less risky and it's beta is less than 1.</t>
  </si>
  <si>
    <t>CONSOLIDATED BALANCE SHEET FOR FY24 AND FY23</t>
  </si>
  <si>
    <t>CONSOLIDATED STATEMENT OF PROFIT AND LOSS FOR FY24 AND FY23</t>
  </si>
  <si>
    <t>CONSOLIDATED BALANCE SHEET FOR FY22 AND FY21</t>
  </si>
  <si>
    <t>CONSOLIDATED STATEMENT OF PROFIT AND LOSS FOR FY22 AND FY21</t>
  </si>
  <si>
    <t>Sales</t>
  </si>
  <si>
    <t>Annual Growth Rate of Sales</t>
  </si>
  <si>
    <t>EPS Growth Rate</t>
  </si>
  <si>
    <t>Gross Profit</t>
  </si>
  <si>
    <t>Gross Profit Margin</t>
  </si>
  <si>
    <t>Net Profit</t>
  </si>
  <si>
    <t>Net Profit Margin</t>
  </si>
  <si>
    <t>Enviornmental Initiatives</t>
  </si>
  <si>
    <t>GLENMARK has made a Environmental Commitment Roadmap, which includes Achieving carbon neutrality by 2030, Attaining zero waste to landfill by 2027, Ensuring water neutrality by 2025. They strive to minimize their
environmental footprint through sustainable practices in research, manufacturing, and distribution by focusing on reducing greenhouse gas emissions, conserving water, minimizing waste, and enhancing energy efficiency.</t>
  </si>
  <si>
    <t>Company Assigned</t>
  </si>
  <si>
    <t>The Dividend Discount Model (DDM) is a valuation method that estimates the cost of equity based on expected future dividends. It assumes that dividends will grow at a constant rate indefinitely. Components of DDM:
1. Expected Dividend Next Year (D_1): The dividend expected to be paid in the next year. For Glenmark Pharmaceuticals, we assume an expected dividend of INR 10 based on recent declarations.
2. Current Stock Price (P_0): The market price of Glenmark's stock at the time of calculation. For this analysis, we assume a current stock price of INR 1666.50.
3. Growth Rate (g): The rate at which dividends are expected to grow over time. This can be calculated using historical dividend growth rates.</t>
  </si>
  <si>
    <t>ANALYSIS OF ALL KE CALCULATED</t>
  </si>
  <si>
    <t>CAPM</t>
  </si>
  <si>
    <t>DDM</t>
  </si>
  <si>
    <t>Bond Yield Plus Risk Premium Approach</t>
  </si>
  <si>
    <t>Build-Up</t>
  </si>
  <si>
    <t>Final Result and Analysis</t>
  </si>
  <si>
    <t xml:space="preserve">The Build-Up Method is a valuation approach used to estimate the cost of equity by adding various risk premiums to the risk-free rate. This method is particularly useful for assessing companies where traditional models like CAPM may not fully capture the inherent risks.
Components of the Build-Up Method:
1. Risk-Free Rate (r_f): Represents the return on a risk-free investment, typically derived from government securities (e.g., 10-year government bonds).
2. Equity Risk Premium (ERP): The additional return expected by investors for taking on equity risk compared to risk-free investments. Calculated as the difference between the historical average market return 
3. Size Premium (SP): Reflects the additional risk associated with investing in smaller companies compared to larger firms. Historical data suggests a typical size premium of around 2% for mid-cap and small-cap companies.
4. Specific Risk Premium (LP): Accounts for company-specific risks, including operational risks, regulatory issues, and market conditions. After qualitative analysis, we estimate this premium at 1% for Glenmark Pharmaceuticals.
</t>
  </si>
  <si>
    <t>Earnings yield method accounts for company's earnings per share to its  price per share to calculate cost of equity. This approach is good for mature companies with stable earnings.</t>
  </si>
  <si>
    <t>Market Risk Premium (ERP)</t>
  </si>
  <si>
    <t>YTM</t>
  </si>
  <si>
    <t>Cost of Equity=Bond Yield+Risk Premium</t>
  </si>
  <si>
    <t>Bond Data For Glenmark</t>
  </si>
  <si>
    <t>Face Value</t>
  </si>
  <si>
    <t>$1,000</t>
  </si>
  <si>
    <t>FV</t>
  </si>
  <si>
    <t>Price</t>
  </si>
  <si>
    <t>$995</t>
  </si>
  <si>
    <t>PV</t>
  </si>
  <si>
    <t>-$995</t>
  </si>
  <si>
    <t>Maturity</t>
  </si>
  <si>
    <t>4 years</t>
  </si>
  <si>
    <t>NPER</t>
  </si>
  <si>
    <t>Coupon Rate</t>
  </si>
  <si>
    <t>PMT</t>
  </si>
  <si>
    <t>$23</t>
  </si>
  <si>
    <t>The bonds were issued to refinance existing debt and are rated 'BB/Stable' by Fitch Ratings.</t>
  </si>
  <si>
    <t xml:space="preserve">Cost of Equity (Ke​): </t>
  </si>
  <si>
    <t>We convert 6 month period to bond equivalent basis and obtain YTM of 4.638394229%</t>
  </si>
  <si>
    <r>
      <rPr>
        <b/>
        <sz val="14"/>
        <color theme="1"/>
        <rFont val="Calibri"/>
        <family val="2"/>
        <scheme val="minor"/>
      </rPr>
      <t>Bond Yield Plus Risk Premium Approach</t>
    </r>
    <r>
      <rPr>
        <sz val="14"/>
        <color theme="1"/>
        <rFont val="Calibri"/>
        <family val="2"/>
        <scheme val="minor"/>
      </rPr>
      <t xml:space="preserve">
</t>
    </r>
    <r>
      <rPr>
        <i/>
        <sz val="14"/>
        <color theme="1"/>
        <rFont val="Calibri"/>
        <family val="2"/>
        <scheme val="minor"/>
      </rPr>
      <t>Cost of Equity = Bond Yield + Risk Premium</t>
    </r>
    <r>
      <rPr>
        <sz val="14"/>
        <color theme="1"/>
        <rFont val="Calibri"/>
        <family val="2"/>
        <scheme val="minor"/>
      </rPr>
      <t xml:space="preserve">
PROS- Simplicity: The method is straightforward and easy to calculate, requiring only the bond yield and an estimated risk premium. Market Relevance: It reflects current market conditions by using the bond yield, which is influenced by market interest rates. Risk Assessment: Incorporates a risk premium that accounts for the additional risk equity investors take compared to bondholders.
CONS- Assumption Dependence: The accuracy of the cost of equity estimation heavily relies on the appropriateness of the chosen risk premium. Market Fluctuations: Bond yields can fluctuate significantly due to market conditions, which may lead to volatility in cost of equity estimates.</t>
    </r>
  </si>
  <si>
    <t>The variation in the cost of equity (Ke) calculated using different approaches arises due to the underlying assumptions and focus of each method:
1. CAPM assumes market efficiency and uses beta to reflect systematic risk, leading to moderate values.
2. DDM focuses on dividend payouts and growth, often yielding higher Ke if future dividends grow rapidly.
3. Bond Yield Plus Risk Premium adds a premium to bond yields, producing conservative estimates.
4. Build-Up Method aggregates specific risk premiums, leading to higher values when risks are significant.
5. Earnings Yield links Ke to earnings performance, balancing risk and return indicators.</t>
  </si>
  <si>
    <t>Discuss whether the beta adequately reflects the company's market risk?</t>
  </si>
  <si>
    <t>Variance of GLENMARK</t>
  </si>
  <si>
    <t>Standard Deviation of GLENMARK</t>
  </si>
  <si>
    <t>Standard Deviation of NIFTY 50</t>
  </si>
  <si>
    <r>
      <rPr>
        <b/>
        <sz val="14"/>
        <color theme="1"/>
        <rFont val="Calibri"/>
        <family val="2"/>
        <scheme val="minor"/>
      </rPr>
      <t>No</t>
    </r>
    <r>
      <rPr>
        <sz val="14"/>
        <color theme="1"/>
        <rFont val="Calibri"/>
        <family val="2"/>
        <scheme val="minor"/>
      </rPr>
      <t xml:space="preserve">, beta alone does not adequately capture GLENMARK’s overall risk. GLENMARK’s beta is </t>
    </r>
    <r>
      <rPr>
        <b/>
        <sz val="14"/>
        <color theme="1"/>
        <rFont val="Calibri"/>
        <family val="2"/>
        <scheme val="minor"/>
      </rPr>
      <t>0.858</t>
    </r>
    <r>
      <rPr>
        <sz val="14"/>
        <color theme="1"/>
        <rFont val="Calibri"/>
        <family val="2"/>
        <scheme val="minor"/>
      </rPr>
      <t xml:space="preserve"> which suggests that its stock is less volatile and stable when compared with the market. This indicates a lower systematic risk. However, the standard deviation of GLENMARK’s stock returns is </t>
    </r>
    <r>
      <rPr>
        <b/>
        <sz val="14"/>
        <color theme="1"/>
        <rFont val="Calibri"/>
        <family val="2"/>
        <scheme val="minor"/>
      </rPr>
      <t xml:space="preserve">2% </t>
    </r>
    <r>
      <rPr>
        <sz val="14"/>
        <color theme="1"/>
        <rFont val="Calibri"/>
        <family val="2"/>
        <scheme val="minor"/>
      </rPr>
      <t xml:space="preserve">which is higher than the NIFTY50's stock returns which are </t>
    </r>
    <r>
      <rPr>
        <b/>
        <sz val="14"/>
        <color theme="1"/>
        <rFont val="Calibri"/>
        <family val="2"/>
        <scheme val="minor"/>
      </rPr>
      <t>0.897%</t>
    </r>
    <r>
      <rPr>
        <sz val="14"/>
        <color theme="1"/>
        <rFont val="Calibri"/>
        <family val="2"/>
        <scheme val="minor"/>
      </rPr>
      <t xml:space="preserve">. This highlightes substantial unsystematic risk that beta does not capture. This implies that there are some other factors, fluctuations due to which beta cannot capture the total company's market risk. </t>
    </r>
    <r>
      <rPr>
        <b/>
        <sz val="14"/>
        <color theme="1"/>
        <rFont val="Calibri"/>
        <family val="2"/>
        <scheme val="minor"/>
      </rPr>
      <t xml:space="preserve">Investors considering GLENMARK must account for both its lower sensitivity to market fluctuations as indicated by beta and the high company-specific risks as reflected in the standard deviation. </t>
    </r>
  </si>
  <si>
    <t xml:space="preserve">A lower beta (less than 1) of 0.858 indicate that the stock tends to be less volatile than the market.  GLENMARK's stability is reflected by both its lower sensitivity to market fluctuations as indicated by beta and the high company-specific risks as reflected in the standard deviation. </t>
  </si>
  <si>
    <t>There has been a sharp decline in net profit margin, gross profit margin, and sales, with EPS turning negative over the years. Given these challenges, We would rate its performance at 2 out of 5.</t>
  </si>
  <si>
    <t>We have selected Industry Peers of Glenmark Pharmaceuticals based on a similar scale, Market Capitalization and Nature of Business, We have found important ratios which shows that whether GLENMARK company consistently provide returns to its shareholders or not. It can be clearly seen that GLENMARK has negative Return on Equity, P/E, and very less sales growth compared to it's peers. Thus, GLENMARK is performing worst compared to it's peer as well as the overall industry average.</t>
  </si>
  <si>
    <t>Glenmark has developed core strategies to integrate sustainability into their core business strategy. They have made robust targets across our ESG focus areas. Due to strong focus on ESG and overall commitment to long term sustainability, we are giving it a 5.</t>
  </si>
  <si>
    <t>Glenmark Pharmaceuticals witnessed a significant drop in key financial metrics, such as Sales Growth, EPS, Gross Profit Margin, and Net Profit Margin, in FY 2022-2023. All the metrics were negative. The next year saw a slight recovery, but it was not strong enough to compensate for the sharp downturn in the previous year. Therefore, Glenmark's future growth prospects are uncertain, and the company deserves a lower ranking of 2/5. The possible reason of decline in sales in 2022-23 could be due to covid, as there was a rise in sales, and profitability at that time, but since then the company has recovered a bit but yet not achieved the previous sales.</t>
  </si>
  <si>
    <t>Social Initiatives</t>
  </si>
  <si>
    <t>The company actively engages in social initiatives, focusing on employee wellbeing, health and safety, workforce diversity, and human rights. It ensures product safety, quality, and accessibility, enhances access to affordable medicines, supports community development, and promotes responsible supply chain management. These efforts highlight its commitment to social responsibility and long-term sustainability.</t>
  </si>
  <si>
    <t>Governance Initiatives</t>
  </si>
  <si>
    <t>The company focuses on governance through robust risk management, advancing digital transformation, promoting ethical practices, engaging in policy advocacy, enhancing R&amp;D capabilities, and fostering innovation for sustainable growth.</t>
  </si>
  <si>
    <t>Justification: Glenmark consistently integrates environmental and social goals into its operations, showcasing a proactive approach to sustainability. However, there is room for further improvement in scaling these initiatives and benchmarking against global industry leaders. Glenmark’s initiatives align with its sustainability goals, thus earning a high rating of 4.</t>
  </si>
  <si>
    <t xml:space="preserve">GLENMARK has decreasing debt over time, which shows it's focus on reduceing risk by shifting to a more equity-based capital structure. This aligns with the company possibly adopting a more conservative financing approach. D/E Ratio is declining indicates lower reliance on debt, moving toward a capital structure emphasizing equity. </t>
  </si>
  <si>
    <t>Glenmark Pharmaceuticals has debt as well as it pays dividends.</t>
  </si>
  <si>
    <t>Recommendations  on the optimal capital structure</t>
  </si>
  <si>
    <t>Based on the analysis of Glenmark's capital structure over the past three years, the company has significantly reduced its reliance on debt, the D/E ratio has declined from 0.8 to nearly 0.2 in the last 4 years. This kind of a conservative approach has minimized financial risk and improved its ability to handle obligations. They have not properly financed any money, since the equity has also been stable over these 4 years. For an optimal capital structure, Glenmark could consider cautiously increasing its debt levels to a D/E ratio to 0.3–0.5. This would enable the company to fund growth initiatives such as R&amp;D, capacity expansion,  benefiting from the tax shield provided by debt while keeping financial risks manageable. Glenmark should finance additional debt and utilize it effectively to increase revenue. Maintaining a balance between debt and equity will allow Glenmark to enhance its growth potential. This balances the opportunity for growth through leveraging as well as managing the risks responisbly.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</si>
</sst>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mmmm\ d\,\ yyyy"/>
    <numFmt numFmtId="166" formatCode="0.0000"/>
    <numFmt numFmtId="167" formatCode="0.0000%"/>
  </numFmts>
  <fonts count="18">
    <font>
      <sz val="11"/>
      <color theme="1"/>
      <name val="Calibri"/>
      <charset val="134"/>
      <scheme val="minor"/>
    </font>
    <font>
      <sz val="11"/>
      <color theme="1"/>
      <name val="Calibri"/>
      <family val="2"/>
      <scheme val="minor"/>
    </font>
    <font>
      <b/>
      <sz val="14"/>
      <color theme="1"/>
      <name val="Calibri"/>
      <family val="2"/>
      <scheme val="minor"/>
    </font>
    <font>
      <sz val="14"/>
      <color rgb="FF232526"/>
      <name val="Calibri"/>
      <family val="2"/>
      <scheme val="minor"/>
    </font>
    <font>
      <sz val="14"/>
      <color theme="1"/>
      <name val="Calibri"/>
      <family val="2"/>
      <scheme val="minor"/>
    </font>
    <font>
      <b/>
      <sz val="14"/>
      <color rgb="FFFF0000"/>
      <name val="Calibri"/>
      <family val="2"/>
      <scheme val="minor"/>
    </font>
    <font>
      <sz val="11"/>
      <color theme="1"/>
      <name val="Calibri"/>
      <family val="2"/>
    </font>
    <font>
      <sz val="12"/>
      <color theme="1"/>
      <name val="Calibri"/>
      <family val="2"/>
      <scheme val="minor"/>
    </font>
    <font>
      <sz val="14"/>
      <color rgb="FF000000"/>
      <name val="Calibri"/>
      <family val="2"/>
      <scheme val="minor"/>
    </font>
    <font>
      <sz val="14"/>
      <color rgb="FFFF0000"/>
      <name val="Calibri"/>
      <family val="2"/>
      <scheme val="minor"/>
    </font>
    <font>
      <b/>
      <i/>
      <sz val="14"/>
      <color theme="1"/>
      <name val="Calibri"/>
      <family val="2"/>
      <scheme val="minor"/>
    </font>
    <font>
      <i/>
      <sz val="14"/>
      <color theme="1"/>
      <name val="Calibri"/>
      <family val="2"/>
      <scheme val="minor"/>
    </font>
    <font>
      <b/>
      <sz val="14"/>
      <name val="Calibri"/>
      <family val="2"/>
      <scheme val="minor"/>
    </font>
    <font>
      <sz val="14"/>
      <name val="Calibri"/>
      <family val="2"/>
      <scheme val="minor"/>
    </font>
    <font>
      <b/>
      <sz val="12"/>
      <color theme="1"/>
      <name val="Calibri"/>
      <family val="2"/>
      <scheme val="minor"/>
    </font>
    <font>
      <sz val="11"/>
      <color theme="1"/>
      <name val="Calibri"/>
      <family val="2"/>
      <scheme val="minor"/>
    </font>
    <font>
      <b/>
      <sz val="28"/>
      <color theme="1"/>
      <name val="Calibri"/>
      <family val="2"/>
      <scheme val="minor"/>
    </font>
    <font>
      <sz val="14"/>
      <color rgb="FF1F1F1F"/>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right/>
      <top style="thin">
        <color auto="1"/>
      </top>
      <bottom/>
      <diagonal/>
    </border>
    <border>
      <left/>
      <right style="thin">
        <color auto="1"/>
      </right>
      <top/>
      <bottom/>
      <diagonal/>
    </border>
  </borders>
  <cellStyleXfs count="2">
    <xf numFmtId="0" fontId="0" fillId="0" borderId="0"/>
    <xf numFmtId="9" fontId="15" fillId="0" borderId="0" applyFont="0" applyFill="0" applyBorder="0" applyAlignment="0" applyProtection="0"/>
  </cellStyleXfs>
  <cellXfs count="89">
    <xf numFmtId="0" fontId="0" fillId="0" borderId="0" xfId="0"/>
    <xf numFmtId="0" fontId="2"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xf>
    <xf numFmtId="0" fontId="4" fillId="0" borderId="1" xfId="0" applyFont="1" applyBorder="1" applyAlignment="1">
      <alignment horizontal="center" vertical="center"/>
    </xf>
    <xf numFmtId="4" fontId="4" fillId="0" borderId="1" xfId="0" applyNumberFormat="1" applyFont="1" applyBorder="1" applyAlignment="1">
      <alignment horizontal="center" vertical="center"/>
    </xf>
    <xf numFmtId="0" fontId="6" fillId="0" borderId="0" xfId="0" applyFont="1"/>
    <xf numFmtId="0" fontId="7" fillId="0" borderId="0" xfId="0" applyFont="1" applyAlignment="1">
      <alignment horizontal="center" vertical="center"/>
    </xf>
    <xf numFmtId="0" fontId="2" fillId="0" borderId="0" xfId="0" applyFont="1" applyAlignment="1">
      <alignment horizontal="center" vertical="center"/>
    </xf>
    <xf numFmtId="4" fontId="3" fillId="2" borderId="1" xfId="0" applyNumberFormat="1" applyFont="1" applyFill="1" applyBorder="1" applyAlignment="1">
      <alignment horizontal="center" vertical="center" wrapText="1" readingOrder="1"/>
    </xf>
    <xf numFmtId="4" fontId="3" fillId="2" borderId="1" xfId="0" applyNumberFormat="1"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justify" vertical="center"/>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10" fontId="4"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2" fontId="4" fillId="0" borderId="1" xfId="0" applyNumberFormat="1" applyFont="1" applyBorder="1" applyAlignment="1">
      <alignment horizontal="center" vertical="center"/>
    </xf>
    <xf numFmtId="10" fontId="4" fillId="0" borderId="0" xfId="0" applyNumberFormat="1" applyFont="1" applyAlignment="1">
      <alignment horizontal="center" vertical="center"/>
    </xf>
    <xf numFmtId="2" fontId="4" fillId="0" borderId="0" xfId="0" applyNumberFormat="1" applyFont="1" applyAlignment="1">
      <alignment horizontal="center" vertical="center"/>
    </xf>
    <xf numFmtId="0" fontId="5" fillId="3" borderId="1" xfId="0" applyFont="1" applyFill="1" applyBorder="1" applyAlignment="1">
      <alignment horizontal="center" vertical="center"/>
    </xf>
    <xf numFmtId="0" fontId="2" fillId="0" borderId="5" xfId="0" applyFont="1" applyBorder="1" applyAlignment="1">
      <alignment horizontal="center" vertical="center"/>
    </xf>
    <xf numFmtId="0" fontId="9" fillId="0" borderId="1" xfId="0" applyFont="1" applyBorder="1" applyAlignment="1">
      <alignment horizontal="center" vertical="center"/>
    </xf>
    <xf numFmtId="4" fontId="3" fillId="2" borderId="5" xfId="0" applyNumberFormat="1" applyFont="1" applyFill="1" applyBorder="1" applyAlignment="1">
      <alignment horizontal="center" vertical="center" wrapText="1" readingOrder="1"/>
    </xf>
    <xf numFmtId="0" fontId="9" fillId="0" borderId="0" xfId="0" applyFont="1" applyAlignment="1">
      <alignment horizontal="center" vertical="center"/>
    </xf>
    <xf numFmtId="0" fontId="9" fillId="2" borderId="1" xfId="0" applyFont="1" applyFill="1" applyBorder="1" applyAlignment="1">
      <alignment horizontal="center" vertical="center" wrapText="1" readingOrder="1"/>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2" fillId="4" borderId="1" xfId="0" applyFont="1" applyFill="1" applyBorder="1" applyAlignment="1">
      <alignment horizontal="center" vertical="center"/>
    </xf>
    <xf numFmtId="0" fontId="2" fillId="0" borderId="1" xfId="0" applyFont="1" applyBorder="1" applyAlignment="1">
      <alignment horizontal="center" vertical="center" wrapText="1"/>
    </xf>
    <xf numFmtId="164" fontId="5" fillId="3" borderId="1" xfId="1" applyNumberFormat="1" applyFont="1" applyFill="1" applyBorder="1" applyAlignment="1">
      <alignment horizontal="center" vertical="center"/>
    </xf>
    <xf numFmtId="0" fontId="12" fillId="4" borderId="0" xfId="0" applyFont="1" applyFill="1" applyAlignment="1">
      <alignment horizontal="center" vertical="center"/>
    </xf>
    <xf numFmtId="165" fontId="4" fillId="0" borderId="1" xfId="0" applyNumberFormat="1" applyFont="1" applyBorder="1" applyAlignment="1">
      <alignment horizontal="center" vertical="center"/>
    </xf>
    <xf numFmtId="0" fontId="2" fillId="0" borderId="1" xfId="0" applyFont="1" applyBorder="1" applyAlignment="1">
      <alignment horizontal="center"/>
    </xf>
    <xf numFmtId="166" fontId="5" fillId="3" borderId="1" xfId="0" applyNumberFormat="1" applyFont="1" applyFill="1" applyBorder="1" applyAlignment="1">
      <alignment horizontal="center" vertical="center"/>
    </xf>
    <xf numFmtId="167" fontId="4" fillId="0" borderId="1" xfId="0" applyNumberFormat="1" applyFont="1" applyBorder="1" applyAlignment="1">
      <alignment horizontal="center" vertical="center"/>
    </xf>
    <xf numFmtId="167" fontId="5" fillId="3" borderId="1" xfId="0" applyNumberFormat="1" applyFont="1" applyFill="1" applyBorder="1" applyAlignment="1">
      <alignment horizontal="center" vertical="center"/>
    </xf>
    <xf numFmtId="164" fontId="5" fillId="3" borderId="1" xfId="0" applyNumberFormat="1" applyFont="1" applyFill="1" applyBorder="1" applyAlignment="1">
      <alignment horizontal="center" vertical="center"/>
    </xf>
    <xf numFmtId="10" fontId="5" fillId="3" borderId="1" xfId="0" applyNumberFormat="1" applyFont="1" applyFill="1" applyBorder="1" applyAlignment="1">
      <alignment horizontal="center" vertical="center"/>
    </xf>
    <xf numFmtId="0" fontId="3" fillId="2" borderId="5" xfId="0" applyFont="1" applyFill="1" applyBorder="1" applyAlignment="1">
      <alignment horizontal="center" vertical="center" wrapText="1" readingOrder="1"/>
    </xf>
    <xf numFmtId="0" fontId="7" fillId="0" borderId="1" xfId="0" applyFont="1" applyBorder="1"/>
    <xf numFmtId="0" fontId="14" fillId="0" borderId="1" xfId="0" applyFont="1" applyBorder="1" applyAlignment="1">
      <alignment horizontal="center" vertical="center"/>
    </xf>
    <xf numFmtId="0" fontId="14" fillId="0" borderId="1" xfId="0" applyFont="1" applyBorder="1" applyAlignment="1">
      <alignment horizontal="center"/>
    </xf>
    <xf numFmtId="0" fontId="7" fillId="0" borderId="1" xfId="0" applyFont="1" applyBorder="1" applyAlignment="1">
      <alignment horizontal="center" vertical="center"/>
    </xf>
    <xf numFmtId="0" fontId="2" fillId="4" borderId="1" xfId="0" applyFont="1" applyFill="1" applyBorder="1" applyAlignment="1">
      <alignment horizontal="center" vertical="center" wrapText="1"/>
    </xf>
    <xf numFmtId="0" fontId="4" fillId="0" borderId="0" xfId="0" applyFont="1" applyAlignment="1">
      <alignment vertical="center" wrapText="1"/>
    </xf>
    <xf numFmtId="0" fontId="1" fillId="0" borderId="0" xfId="0" applyFont="1" applyAlignment="1">
      <alignment vertical="center" wrapText="1"/>
    </xf>
    <xf numFmtId="10" fontId="4" fillId="0" borderId="1" xfId="0" applyNumberFormat="1" applyFont="1" applyBorder="1" applyAlignment="1">
      <alignment horizontal="center" vertical="center" wrapText="1"/>
    </xf>
    <xf numFmtId="0" fontId="4" fillId="2" borderId="1" xfId="0" applyFont="1" applyFill="1" applyBorder="1" applyAlignment="1">
      <alignment horizontal="center" vertical="center" wrapText="1"/>
    </xf>
    <xf numFmtId="9" fontId="4" fillId="0" borderId="1"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3" borderId="6" xfId="0"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167" fontId="5" fillId="3" borderId="1" xfId="0" applyNumberFormat="1" applyFont="1" applyFill="1" applyBorder="1" applyAlignment="1">
      <alignment horizontal="center" vertical="center" wrapText="1"/>
    </xf>
    <xf numFmtId="10" fontId="5" fillId="3" borderId="1" xfId="0" applyNumberFormat="1" applyFont="1" applyFill="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4" fillId="0" borderId="1" xfId="0" applyFont="1" applyBorder="1" applyAlignment="1">
      <alignment horizontal="center" vertical="center"/>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4" fillId="0" borderId="1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2" fillId="4" borderId="5" xfId="0" applyFont="1" applyFill="1" applyBorder="1" applyAlignment="1">
      <alignment horizontal="center" vertical="center" wrapText="1"/>
    </xf>
    <xf numFmtId="0" fontId="12" fillId="4" borderId="9" xfId="0" applyFont="1" applyFill="1" applyBorder="1" applyAlignment="1">
      <alignment horizontal="center" vertical="center" wrapText="1"/>
    </xf>
    <xf numFmtId="0" fontId="5"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0" borderId="1" xfId="0" applyFont="1" applyBorder="1" applyAlignment="1">
      <alignment horizontal="center" vertical="center" wrapText="1"/>
    </xf>
    <xf numFmtId="0" fontId="2" fillId="0" borderId="1" xfId="0" applyFont="1" applyBorder="1" applyAlignment="1">
      <alignment horizontal="center" vertical="center"/>
    </xf>
    <xf numFmtId="0" fontId="5" fillId="3" borderId="4" xfId="0" applyFont="1" applyFill="1" applyBorder="1" applyAlignment="1">
      <alignment horizontal="center" vertical="center"/>
    </xf>
    <xf numFmtId="0" fontId="5" fillId="3" borderId="0" xfId="0" applyFont="1" applyFill="1" applyAlignment="1">
      <alignment horizontal="center" vertical="center"/>
    </xf>
    <xf numFmtId="0" fontId="5" fillId="3" borderId="1" xfId="0" applyFont="1" applyFill="1" applyBorder="1" applyAlignment="1">
      <alignment horizontal="center" vertical="center" wrapText="1"/>
    </xf>
    <xf numFmtId="0" fontId="17" fillId="0" borderId="1" xfId="0" applyFont="1" applyBorder="1" applyAlignment="1">
      <alignment horizontal="center" vertical="center" wrapText="1"/>
    </xf>
    <xf numFmtId="164" fontId="4" fillId="0" borderId="1" xfId="0" applyNumberFormat="1" applyFont="1" applyBorder="1" applyAlignment="1">
      <alignment horizontal="center" vertical="center"/>
    </xf>
    <xf numFmtId="164" fontId="4" fillId="0" borderId="5"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16" fillId="0" borderId="1" xfId="0" applyFont="1" applyBorder="1" applyAlignment="1">
      <alignment horizontal="center" vertical="center"/>
    </xf>
    <xf numFmtId="0" fontId="16" fillId="0" borderId="1"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87D0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'Part A'!$G$2</c:f>
              <c:strCache>
                <c:ptCount val="1"/>
                <c:pt idx="0">
                  <c:v>GLENMARK Daily Returns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9.3625765529308805E-2"/>
                  <c:y val="-0.437481044036162"/>
                </c:manualLayout>
              </c:layout>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trendlineLbl>
          </c:trendline>
          <c:xVal>
            <c:numRef>
              <c:f>'Part A'!$C$3:$C$750</c:f>
              <c:numCache>
                <c:formatCode>General</c:formatCode>
                <c:ptCount val="748"/>
                <c:pt idx="0">
                  <c:v>-2.115930138503043E-3</c:v>
                </c:pt>
                <c:pt idx="1">
                  <c:v>-1.1696111838928169E-2</c:v>
                </c:pt>
                <c:pt idx="2">
                  <c:v>1.111981616471547E-2</c:v>
                </c:pt>
                <c:pt idx="3">
                  <c:v>9.0420073960085362E-3</c:v>
                </c:pt>
                <c:pt idx="4">
                  <c:v>-1.2795285095394087E-2</c:v>
                </c:pt>
                <c:pt idx="5">
                  <c:v>4.0816635619174632E-3</c:v>
                </c:pt>
                <c:pt idx="6">
                  <c:v>-5.582325779352925E-3</c:v>
                </c:pt>
                <c:pt idx="7">
                  <c:v>-5.1631312234782087E-3</c:v>
                </c:pt>
                <c:pt idx="8">
                  <c:v>5.2329751018960107E-3</c:v>
                </c:pt>
                <c:pt idx="9">
                  <c:v>6.5272351766822402E-3</c:v>
                </c:pt>
                <c:pt idx="10">
                  <c:v>-8.999611999159645E-3</c:v>
                </c:pt>
                <c:pt idx="11">
                  <c:v>-1.4784511312879243E-3</c:v>
                </c:pt>
                <c:pt idx="12">
                  <c:v>-1.4967001787999864E-3</c:v>
                </c:pt>
                <c:pt idx="13">
                  <c:v>-1.2547572710405439E-2</c:v>
                </c:pt>
                <c:pt idx="14">
                  <c:v>-2.9394512770190822E-3</c:v>
                </c:pt>
                <c:pt idx="15">
                  <c:v>4.2012887401181526E-3</c:v>
                </c:pt>
                <c:pt idx="16">
                  <c:v>-8.9077370211750866E-3</c:v>
                </c:pt>
                <c:pt idx="17">
                  <c:v>-3.4400322558512829E-3</c:v>
                </c:pt>
                <c:pt idx="18">
                  <c:v>-2.8135747549046168E-3</c:v>
                </c:pt>
                <c:pt idx="19">
                  <c:v>6.5359709797854493E-3</c:v>
                </c:pt>
                <c:pt idx="20">
                  <c:v>-1.3690215037028451E-3</c:v>
                </c:pt>
                <c:pt idx="21">
                  <c:v>6.6025884544412166E-4</c:v>
                </c:pt>
                <c:pt idx="22">
                  <c:v>-1.2481224780150524E-3</c:v>
                </c:pt>
                <c:pt idx="23">
                  <c:v>8.7294190611797214E-3</c:v>
                </c:pt>
                <c:pt idx="24">
                  <c:v>-8.7873868890513806E-3</c:v>
                </c:pt>
                <c:pt idx="25">
                  <c:v>-9.3704617030021236E-3</c:v>
                </c:pt>
                <c:pt idx="26">
                  <c:v>-2.1424213560051142E-2</c:v>
                </c:pt>
                <c:pt idx="27">
                  <c:v>-5.4061649034323775E-4</c:v>
                </c:pt>
                <c:pt idx="28">
                  <c:v>-1.4160706565616464E-2</c:v>
                </c:pt>
                <c:pt idx="29">
                  <c:v>-1.4161659013423675E-3</c:v>
                </c:pt>
                <c:pt idx="30">
                  <c:v>8.1156779580020509E-3</c:v>
                </c:pt>
                <c:pt idx="31">
                  <c:v>2.4545416990469533E-3</c:v>
                </c:pt>
                <c:pt idx="32">
                  <c:v>5.2043728308821627E-5</c:v>
                </c:pt>
                <c:pt idx="33">
                  <c:v>5.7259000437972149E-3</c:v>
                </c:pt>
                <c:pt idx="34">
                  <c:v>1.4652627320371103E-2</c:v>
                </c:pt>
                <c:pt idx="35">
                  <c:v>1.5061029536485916E-3</c:v>
                </c:pt>
                <c:pt idx="36">
                  <c:v>-1.6142975111744227E-3</c:v>
                </c:pt>
                <c:pt idx="37">
                  <c:v>1.3700169261289907E-3</c:v>
                </c:pt>
                <c:pt idx="38">
                  <c:v>1.0740980826790941E-3</c:v>
                </c:pt>
                <c:pt idx="39">
                  <c:v>-1.2769632085949123E-3</c:v>
                </c:pt>
                <c:pt idx="40">
                  <c:v>1.8703577686811725E-2</c:v>
                </c:pt>
                <c:pt idx="41">
                  <c:v>-4.9099820315822162E-3</c:v>
                </c:pt>
                <c:pt idx="42">
                  <c:v>4.1898915779699352E-3</c:v>
                </c:pt>
                <c:pt idx="43">
                  <c:v>3.3843154867430215E-3</c:v>
                </c:pt>
                <c:pt idx="44">
                  <c:v>-1.1718778635040884E-2</c:v>
                </c:pt>
                <c:pt idx="45">
                  <c:v>-2.1293593353156458E-3</c:v>
                </c:pt>
                <c:pt idx="46">
                  <c:v>-3.2152298316295127E-3</c:v>
                </c:pt>
                <c:pt idx="47">
                  <c:v>4.5491810987265924E-5</c:v>
                </c:pt>
                <c:pt idx="48">
                  <c:v>1.6945599981708784E-3</c:v>
                </c:pt>
                <c:pt idx="49">
                  <c:v>3.332155576256976E-3</c:v>
                </c:pt>
                <c:pt idx="50">
                  <c:v>3.9677928253165316E-3</c:v>
                </c:pt>
                <c:pt idx="51">
                  <c:v>1.3820625685767348E-3</c:v>
                </c:pt>
                <c:pt idx="52">
                  <c:v>2.8583793184004246E-4</c:v>
                </c:pt>
                <c:pt idx="53">
                  <c:v>7.5230495028018388E-3</c:v>
                </c:pt>
                <c:pt idx="54">
                  <c:v>4.6943013455067465E-4</c:v>
                </c:pt>
                <c:pt idx="55">
                  <c:v>1.6659376161698191E-3</c:v>
                </c:pt>
                <c:pt idx="56">
                  <c:v>2.8846339064908873E-3</c:v>
                </c:pt>
                <c:pt idx="57">
                  <c:v>5.1226480205889434E-3</c:v>
                </c:pt>
                <c:pt idx="58">
                  <c:v>1.2827353745464452E-3</c:v>
                </c:pt>
                <c:pt idx="59">
                  <c:v>1.6325753017997963E-2</c:v>
                </c:pt>
                <c:pt idx="60">
                  <c:v>1.967576418212346E-4</c:v>
                </c:pt>
                <c:pt idx="61">
                  <c:v>-8.5798488623965701E-3</c:v>
                </c:pt>
                <c:pt idx="62">
                  <c:v>-8.4163857619835045E-4</c:v>
                </c:pt>
                <c:pt idx="63">
                  <c:v>1.0333291215294636E-2</c:v>
                </c:pt>
                <c:pt idx="64">
                  <c:v>-7.4564783815551433E-3</c:v>
                </c:pt>
                <c:pt idx="65">
                  <c:v>1.2630098903435905E-2</c:v>
                </c:pt>
                <c:pt idx="66">
                  <c:v>-2.6244521876233645E-3</c:v>
                </c:pt>
                <c:pt idx="67">
                  <c:v>-2.7151768509934573E-2</c:v>
                </c:pt>
                <c:pt idx="68">
                  <c:v>-1.179214365820847E-2</c:v>
                </c:pt>
                <c:pt idx="69">
                  <c:v>2.3918165281347566E-3</c:v>
                </c:pt>
                <c:pt idx="70">
                  <c:v>3.7684413413710642E-3</c:v>
                </c:pt>
                <c:pt idx="71">
                  <c:v>8.5323207050211575E-4</c:v>
                </c:pt>
                <c:pt idx="72">
                  <c:v>5.0331229834195685E-5</c:v>
                </c:pt>
                <c:pt idx="73">
                  <c:v>1.7414807623613839E-2</c:v>
                </c:pt>
                <c:pt idx="74">
                  <c:v>-3.0315693109630526E-4</c:v>
                </c:pt>
                <c:pt idx="75">
                  <c:v>-2.6813917161045081E-3</c:v>
                </c:pt>
                <c:pt idx="76">
                  <c:v>-1.2329476150728363E-3</c:v>
                </c:pt>
                <c:pt idx="77">
                  <c:v>-8.8295004833916055E-4</c:v>
                </c:pt>
                <c:pt idx="78">
                  <c:v>-1.0944379412161618E-2</c:v>
                </c:pt>
                <c:pt idx="79">
                  <c:v>7.6031681375885599E-3</c:v>
                </c:pt>
                <c:pt idx="80">
                  <c:v>1.0691123118667994E-3</c:v>
                </c:pt>
                <c:pt idx="81">
                  <c:v>3.4447775252144188E-3</c:v>
                </c:pt>
                <c:pt idx="82">
                  <c:v>7.6283551773595644E-3</c:v>
                </c:pt>
                <c:pt idx="83">
                  <c:v>-3.4950370829703764E-4</c:v>
                </c:pt>
                <c:pt idx="84">
                  <c:v>-4.4608458502798307E-3</c:v>
                </c:pt>
                <c:pt idx="85">
                  <c:v>4.621191209858602E-3</c:v>
                </c:pt>
                <c:pt idx="86">
                  <c:v>-1.3567851613180805E-4</c:v>
                </c:pt>
                <c:pt idx="87">
                  <c:v>8.9252669109216129E-4</c:v>
                </c:pt>
                <c:pt idx="88">
                  <c:v>6.4418338608693553E-4</c:v>
                </c:pt>
                <c:pt idx="89">
                  <c:v>6.7196627176867064E-3</c:v>
                </c:pt>
                <c:pt idx="90">
                  <c:v>-7.5001350225091805E-4</c:v>
                </c:pt>
                <c:pt idx="91">
                  <c:v>5.4555916887449258E-3</c:v>
                </c:pt>
                <c:pt idx="92">
                  <c:v>-1.4108806608831069E-3</c:v>
                </c:pt>
                <c:pt idx="93">
                  <c:v>7.3341133907751897E-3</c:v>
                </c:pt>
                <c:pt idx="94">
                  <c:v>6.1987880801539115E-3</c:v>
                </c:pt>
                <c:pt idx="95">
                  <c:v>7.7636149373623573E-3</c:v>
                </c:pt>
                <c:pt idx="96">
                  <c:v>1.5625351959234377E-3</c:v>
                </c:pt>
                <c:pt idx="97">
                  <c:v>-2.800199840690768E-3</c:v>
                </c:pt>
                <c:pt idx="98">
                  <c:v>2.1663878659495613E-3</c:v>
                </c:pt>
                <c:pt idx="99">
                  <c:v>-1.7801801450586289E-3</c:v>
                </c:pt>
                <c:pt idx="100">
                  <c:v>3.9257017677237702E-3</c:v>
                </c:pt>
                <c:pt idx="101">
                  <c:v>2.8465062056323236E-3</c:v>
                </c:pt>
                <c:pt idx="102">
                  <c:v>3.2511583723450442E-3</c:v>
                </c:pt>
                <c:pt idx="103">
                  <c:v>2.4942165167948799E-3</c:v>
                </c:pt>
                <c:pt idx="104">
                  <c:v>2.4288513264755015E-4</c:v>
                </c:pt>
                <c:pt idx="105">
                  <c:v>-1.3297717180034533E-3</c:v>
                </c:pt>
                <c:pt idx="106">
                  <c:v>2.0331832162561177E-2</c:v>
                </c:pt>
                <c:pt idx="107">
                  <c:v>8.8487486443831614E-3</c:v>
                </c:pt>
                <c:pt idx="108">
                  <c:v>3.3071319917765837E-2</c:v>
                </c:pt>
                <c:pt idx="109">
                  <c:v>-6.1124179171720965E-2</c:v>
                </c:pt>
                <c:pt idx="110">
                  <c:v>3.2023979208572827E-2</c:v>
                </c:pt>
                <c:pt idx="111">
                  <c:v>1.8680861553376123E-3</c:v>
                </c:pt>
                <c:pt idx="112">
                  <c:v>-9.5612140229056203E-3</c:v>
                </c:pt>
                <c:pt idx="113">
                  <c:v>-8.0473578649701855E-3</c:v>
                </c:pt>
                <c:pt idx="114">
                  <c:v>-1.9336287086089532E-3</c:v>
                </c:pt>
                <c:pt idx="115">
                  <c:v>-1.0743187662915156E-3</c:v>
                </c:pt>
                <c:pt idx="116">
                  <c:v>-4.5944725602593643E-4</c:v>
                </c:pt>
                <c:pt idx="117">
                  <c:v>1.6234147702677632E-2</c:v>
                </c:pt>
                <c:pt idx="118">
                  <c:v>3.0469688528972257E-3</c:v>
                </c:pt>
                <c:pt idx="119">
                  <c:v>1.2013934053743151E-3</c:v>
                </c:pt>
                <c:pt idx="120">
                  <c:v>1.5966877687512294E-3</c:v>
                </c:pt>
                <c:pt idx="121">
                  <c:v>2.7746872879504058E-3</c:v>
                </c:pt>
                <c:pt idx="122">
                  <c:v>9.115755746059738E-3</c:v>
                </c:pt>
                <c:pt idx="123">
                  <c:v>-7.7895650787794773E-4</c:v>
                </c:pt>
                <c:pt idx="124">
                  <c:v>5.1351702014188691E-3</c:v>
                </c:pt>
                <c:pt idx="125">
                  <c:v>2.2124478982964036E-3</c:v>
                </c:pt>
                <c:pt idx="126">
                  <c:v>4.4396349451461085E-3</c:v>
                </c:pt>
                <c:pt idx="127">
                  <c:v>-1.5590012996666094E-2</c:v>
                </c:pt>
                <c:pt idx="128">
                  <c:v>0</c:v>
                </c:pt>
                <c:pt idx="129">
                  <c:v>-6.2666144663355581E-3</c:v>
                </c:pt>
                <c:pt idx="130">
                  <c:v>-1.476005170173867E-3</c:v>
                </c:pt>
                <c:pt idx="131">
                  <c:v>-7.6389791301331271E-3</c:v>
                </c:pt>
                <c:pt idx="132">
                  <c:v>1.9158935479583357E-3</c:v>
                </c:pt>
                <c:pt idx="133">
                  <c:v>-1.7039337135533136E-3</c:v>
                </c:pt>
                <c:pt idx="134">
                  <c:v>9.9172312481621942E-3</c:v>
                </c:pt>
                <c:pt idx="135">
                  <c:v>-6.6859105299196739E-3</c:v>
                </c:pt>
                <c:pt idx="136">
                  <c:v>7.4690020410453127E-3</c:v>
                </c:pt>
                <c:pt idx="137">
                  <c:v>1.5367299273513811E-3</c:v>
                </c:pt>
                <c:pt idx="138">
                  <c:v>1.4137313223340777E-3</c:v>
                </c:pt>
                <c:pt idx="139">
                  <c:v>8.5155875913575322E-3</c:v>
                </c:pt>
                <c:pt idx="140">
                  <c:v>6.8482479371053118E-3</c:v>
                </c:pt>
                <c:pt idx="141">
                  <c:v>-6.8888846695565574E-3</c:v>
                </c:pt>
                <c:pt idx="142">
                  <c:v>-5.6100497425024482E-3</c:v>
                </c:pt>
                <c:pt idx="143">
                  <c:v>-1.1024426319883079E-2</c:v>
                </c:pt>
                <c:pt idx="144">
                  <c:v>-1.0355004482994602E-2</c:v>
                </c:pt>
                <c:pt idx="145">
                  <c:v>4.8924520259116325E-3</c:v>
                </c:pt>
                <c:pt idx="146">
                  <c:v>-1.0395275169402805E-3</c:v>
                </c:pt>
                <c:pt idx="147">
                  <c:v>6.7552271049311262E-3</c:v>
                </c:pt>
                <c:pt idx="148">
                  <c:v>-4.2195638976008428E-5</c:v>
                </c:pt>
                <c:pt idx="149">
                  <c:v>3.5595697583823936E-3</c:v>
                </c:pt>
                <c:pt idx="150">
                  <c:v>-8.3095802205875437E-4</c:v>
                </c:pt>
                <c:pt idx="151">
                  <c:v>-3.8739583655484331E-4</c:v>
                </c:pt>
                <c:pt idx="152">
                  <c:v>6.0327630166456293E-3</c:v>
                </c:pt>
                <c:pt idx="153">
                  <c:v>9.1450574409679217E-3</c:v>
                </c:pt>
                <c:pt idx="154">
                  <c:v>5.3911051782769932E-3</c:v>
                </c:pt>
                <c:pt idx="155">
                  <c:v>-4.1744719810147216E-3</c:v>
                </c:pt>
                <c:pt idx="156">
                  <c:v>3.8450511793153485E-3</c:v>
                </c:pt>
                <c:pt idx="157">
                  <c:v>7.883546470263552E-3</c:v>
                </c:pt>
                <c:pt idx="158">
                  <c:v>9.9183292197013414E-4</c:v>
                </c:pt>
                <c:pt idx="159">
                  <c:v>-1.0860963573548457E-2</c:v>
                </c:pt>
                <c:pt idx="160">
                  <c:v>1.4678177414507178E-3</c:v>
                </c:pt>
                <c:pt idx="161">
                  <c:v>-5.5829893714841473E-3</c:v>
                </c:pt>
                <c:pt idx="162">
                  <c:v>6.7483410794881684E-3</c:v>
                </c:pt>
                <c:pt idx="163">
                  <c:v>-1.524839281915699E-2</c:v>
                </c:pt>
                <c:pt idx="164">
                  <c:v>1.3656201783766265E-4</c:v>
                </c:pt>
                <c:pt idx="165">
                  <c:v>-7.1788682071318097E-3</c:v>
                </c:pt>
                <c:pt idx="166">
                  <c:v>8.6729117063467345E-4</c:v>
                </c:pt>
                <c:pt idx="167">
                  <c:v>5.2531497425974778E-3</c:v>
                </c:pt>
                <c:pt idx="168">
                  <c:v>-2.202767082468908E-3</c:v>
                </c:pt>
                <c:pt idx="169">
                  <c:v>1.2147196920581206E-3</c:v>
                </c:pt>
                <c:pt idx="170">
                  <c:v>1.7733692952736234E-3</c:v>
                </c:pt>
                <c:pt idx="171">
                  <c:v>1.6062509231593233E-2</c:v>
                </c:pt>
                <c:pt idx="172">
                  <c:v>1.4407994489542065E-3</c:v>
                </c:pt>
                <c:pt idx="173">
                  <c:v>-1.1198431843397458E-2</c:v>
                </c:pt>
                <c:pt idx="174">
                  <c:v>3.4431131207391997E-3</c:v>
                </c:pt>
                <c:pt idx="175">
                  <c:v>-4.0893487084771958E-3</c:v>
                </c:pt>
                <c:pt idx="176">
                  <c:v>-2.1381877027633613E-4</c:v>
                </c:pt>
                <c:pt idx="177">
                  <c:v>7.3364155357774361E-3</c:v>
                </c:pt>
                <c:pt idx="178">
                  <c:v>-6.4132914383778911E-3</c:v>
                </c:pt>
                <c:pt idx="179">
                  <c:v>3.3710026687649355E-3</c:v>
                </c:pt>
                <c:pt idx="180">
                  <c:v>3.6931451676362253E-3</c:v>
                </c:pt>
                <c:pt idx="181">
                  <c:v>5.9133602496496528E-3</c:v>
                </c:pt>
                <c:pt idx="182">
                  <c:v>3.2319437149108312E-3</c:v>
                </c:pt>
                <c:pt idx="183">
                  <c:v>4.4420757111879932E-3</c:v>
                </c:pt>
                <c:pt idx="184">
                  <c:v>5.8672702236109882E-3</c:v>
                </c:pt>
                <c:pt idx="185">
                  <c:v>-7.6708008067306686E-3</c:v>
                </c:pt>
                <c:pt idx="186">
                  <c:v>2.9677875690214571E-3</c:v>
                </c:pt>
                <c:pt idx="187">
                  <c:v>-9.7392544332029034E-3</c:v>
                </c:pt>
                <c:pt idx="188">
                  <c:v>5.0159713096876929E-5</c:v>
                </c:pt>
                <c:pt idx="189">
                  <c:v>7.2172409632705048E-3</c:v>
                </c:pt>
                <c:pt idx="190">
                  <c:v>-3.7638581528382955E-3</c:v>
                </c:pt>
                <c:pt idx="191">
                  <c:v>7.18007734330033E-3</c:v>
                </c:pt>
                <c:pt idx="192">
                  <c:v>-1.3011494553287434E-3</c:v>
                </c:pt>
                <c:pt idx="193">
                  <c:v>9.415577400253396E-3</c:v>
                </c:pt>
                <c:pt idx="194">
                  <c:v>-9.9631658391133322E-3</c:v>
                </c:pt>
                <c:pt idx="195">
                  <c:v>1.7869967895292525E-2</c:v>
                </c:pt>
                <c:pt idx="196">
                  <c:v>-4.7352654852423287E-3</c:v>
                </c:pt>
                <c:pt idx="197">
                  <c:v>1.0079080002224091E-2</c:v>
                </c:pt>
                <c:pt idx="198">
                  <c:v>-1.5557208551848641E-2</c:v>
                </c:pt>
                <c:pt idx="199">
                  <c:v>-2.3429082212985306E-3</c:v>
                </c:pt>
                <c:pt idx="200">
                  <c:v>7.4342364436114933E-3</c:v>
                </c:pt>
                <c:pt idx="201">
                  <c:v>-5.0982817207920056E-3</c:v>
                </c:pt>
                <c:pt idx="202">
                  <c:v>-2.1115698798429821E-2</c:v>
                </c:pt>
                <c:pt idx="203">
                  <c:v>-2.9526587996769691E-3</c:v>
                </c:pt>
                <c:pt idx="204">
                  <c:v>9.2244698464408817E-3</c:v>
                </c:pt>
                <c:pt idx="205">
                  <c:v>1.1361631573985989E-2</c:v>
                </c:pt>
                <c:pt idx="206">
                  <c:v>1.3174349370812008E-3</c:v>
                </c:pt>
                <c:pt idx="207">
                  <c:v>3.4218720221299791E-3</c:v>
                </c:pt>
                <c:pt idx="208">
                  <c:v>1.4794053028200293E-3</c:v>
                </c:pt>
                <c:pt idx="209">
                  <c:v>-9.1524290208980594E-3</c:v>
                </c:pt>
                <c:pt idx="210">
                  <c:v>2.4072283779417876E-3</c:v>
                </c:pt>
                <c:pt idx="211">
                  <c:v>6.5430177643685588E-3</c:v>
                </c:pt>
                <c:pt idx="212">
                  <c:v>-6.8753939803709255E-3</c:v>
                </c:pt>
                <c:pt idx="213">
                  <c:v>-3.5062939508453059E-3</c:v>
                </c:pt>
                <c:pt idx="214">
                  <c:v>4.8305512598190972E-4</c:v>
                </c:pt>
                <c:pt idx="215">
                  <c:v>-2.1742086840976452E-3</c:v>
                </c:pt>
                <c:pt idx="216">
                  <c:v>5.7075980144208728E-3</c:v>
                </c:pt>
                <c:pt idx="217">
                  <c:v>9.903529283836263E-3</c:v>
                </c:pt>
                <c:pt idx="218">
                  <c:v>4.2976644029708395E-3</c:v>
                </c:pt>
                <c:pt idx="219">
                  <c:v>4.4291220395791331E-3</c:v>
                </c:pt>
                <c:pt idx="220">
                  <c:v>4.9475165299410597E-3</c:v>
                </c:pt>
                <c:pt idx="221">
                  <c:v>-1.4222159410509942E-2</c:v>
                </c:pt>
                <c:pt idx="222">
                  <c:v>1.6071192528823127E-3</c:v>
                </c:pt>
                <c:pt idx="223">
                  <c:v>-1.7725828134065394E-3</c:v>
                </c:pt>
                <c:pt idx="224">
                  <c:v>1.2849809834677589E-2</c:v>
                </c:pt>
                <c:pt idx="225">
                  <c:v>1.2175680378580502E-2</c:v>
                </c:pt>
                <c:pt idx="226">
                  <c:v>9.5379823284038147E-4</c:v>
                </c:pt>
                <c:pt idx="227">
                  <c:v>-4.3290007586474161E-3</c:v>
                </c:pt>
                <c:pt idx="228">
                  <c:v>1.3201007481038823E-3</c:v>
                </c:pt>
                <c:pt idx="229">
                  <c:v>3.2600508207486305E-3</c:v>
                </c:pt>
                <c:pt idx="230">
                  <c:v>-1.7471803980189876E-3</c:v>
                </c:pt>
                <c:pt idx="231">
                  <c:v>3.9528391278700111E-3</c:v>
                </c:pt>
                <c:pt idx="232">
                  <c:v>8.1027069438026102E-3</c:v>
                </c:pt>
                <c:pt idx="233">
                  <c:v>2.0457461991232925E-2</c:v>
                </c:pt>
                <c:pt idx="234">
                  <c:v>6.6706434446280362E-3</c:v>
                </c:pt>
                <c:pt idx="235">
                  <c:v>1.8170637429511605E-3</c:v>
                </c:pt>
                <c:pt idx="236">
                  <c:v>1.0348636732111694E-2</c:v>
                </c:pt>
                <c:pt idx="237">
                  <c:v>4.7877846948800578E-3</c:v>
                </c:pt>
                <c:pt idx="238">
                  <c:v>-3.6871759933041186E-4</c:v>
                </c:pt>
                <c:pt idx="239">
                  <c:v>-4.9730082801831082E-4</c:v>
                </c:pt>
                <c:pt idx="240">
                  <c:v>1.4370413065190699E-3</c:v>
                </c:pt>
                <c:pt idx="241">
                  <c:v>4.5291813962118265E-3</c:v>
                </c:pt>
                <c:pt idx="242">
                  <c:v>-1.9175266745258626E-3</c:v>
                </c:pt>
                <c:pt idx="243">
                  <c:v>-1.6912680943572324E-3</c:v>
                </c:pt>
                <c:pt idx="244">
                  <c:v>4.5511498880301303E-3</c:v>
                </c:pt>
                <c:pt idx="245">
                  <c:v>1.185627017720115E-2</c:v>
                </c:pt>
                <c:pt idx="246">
                  <c:v>-4.2084688138326878E-3</c:v>
                </c:pt>
                <c:pt idx="247">
                  <c:v>5.1449502336882525E-3</c:v>
                </c:pt>
                <c:pt idx="248">
                  <c:v>1.548145433003843E-3</c:v>
                </c:pt>
                <c:pt idx="249">
                  <c:v>-2.4820553026905696E-3</c:v>
                </c:pt>
                <c:pt idx="250">
                  <c:v>1.8944567083908723E-3</c:v>
                </c:pt>
                <c:pt idx="251">
                  <c:v>-2.6018555756290862E-4</c:v>
                </c:pt>
                <c:pt idx="252">
                  <c:v>9.3757924662759996E-3</c:v>
                </c:pt>
                <c:pt idx="253">
                  <c:v>5.0751011147600316E-3</c:v>
                </c:pt>
                <c:pt idx="254">
                  <c:v>7.5598958250219696E-3</c:v>
                </c:pt>
                <c:pt idx="255">
                  <c:v>-4.7519380175908114E-3</c:v>
                </c:pt>
                <c:pt idx="256">
                  <c:v>-3.207705423086861E-3</c:v>
                </c:pt>
                <c:pt idx="257">
                  <c:v>4.9046726660236838E-3</c:v>
                </c:pt>
                <c:pt idx="258">
                  <c:v>1.0025278863763394E-2</c:v>
                </c:pt>
                <c:pt idx="259">
                  <c:v>-1.3949893667133624E-2</c:v>
                </c:pt>
                <c:pt idx="260">
                  <c:v>-8.3117036978903082E-3</c:v>
                </c:pt>
                <c:pt idx="261">
                  <c:v>-1.3440203963636189E-2</c:v>
                </c:pt>
                <c:pt idx="262">
                  <c:v>-4.1897202656687891E-3</c:v>
                </c:pt>
                <c:pt idx="263">
                  <c:v>-2.3615766348855094E-3</c:v>
                </c:pt>
                <c:pt idx="264">
                  <c:v>-7.112023615253143E-3</c:v>
                </c:pt>
                <c:pt idx="265">
                  <c:v>4.0335636613206176E-3</c:v>
                </c:pt>
                <c:pt idx="266">
                  <c:v>-9.7764097466312354E-4</c:v>
                </c:pt>
                <c:pt idx="267">
                  <c:v>-2.1722069835914395E-3</c:v>
                </c:pt>
                <c:pt idx="268">
                  <c:v>-8.761443143344063E-4</c:v>
                </c:pt>
                <c:pt idx="269">
                  <c:v>6.1517312470612808E-3</c:v>
                </c:pt>
                <c:pt idx="270">
                  <c:v>9.0556761096549799E-3</c:v>
                </c:pt>
                <c:pt idx="271">
                  <c:v>-7.2078410705406432E-3</c:v>
                </c:pt>
                <c:pt idx="272">
                  <c:v>5.4975680085460219E-3</c:v>
                </c:pt>
                <c:pt idx="273">
                  <c:v>5.625709872108961E-3</c:v>
                </c:pt>
                <c:pt idx="274">
                  <c:v>-4.7555771219727006E-3</c:v>
                </c:pt>
                <c:pt idx="275">
                  <c:v>-5.5940023911736723E-3</c:v>
                </c:pt>
                <c:pt idx="276">
                  <c:v>5.860311931494425E-3</c:v>
                </c:pt>
                <c:pt idx="277">
                  <c:v>-9.8318834812623906E-3</c:v>
                </c:pt>
                <c:pt idx="278">
                  <c:v>2.6281624476409476E-3</c:v>
                </c:pt>
                <c:pt idx="279">
                  <c:v>-5.00772140080995E-4</c:v>
                </c:pt>
                <c:pt idx="280">
                  <c:v>1.5248241369763049E-5</c:v>
                </c:pt>
                <c:pt idx="281">
                  <c:v>-3.45540040278986E-3</c:v>
                </c:pt>
                <c:pt idx="282">
                  <c:v>-8.0240064758942062E-3</c:v>
                </c:pt>
                <c:pt idx="283">
                  <c:v>-1.1585079627478101E-2</c:v>
                </c:pt>
                <c:pt idx="284">
                  <c:v>-2.9286591638919969E-3</c:v>
                </c:pt>
                <c:pt idx="285">
                  <c:v>4.4297877773378114E-3</c:v>
                </c:pt>
                <c:pt idx="286">
                  <c:v>1.6478692204573958E-3</c:v>
                </c:pt>
                <c:pt idx="287">
                  <c:v>3.833947067360447E-3</c:v>
                </c:pt>
                <c:pt idx="288">
                  <c:v>-1.5754115795312492E-4</c:v>
                </c:pt>
                <c:pt idx="289">
                  <c:v>8.8607507045185847E-3</c:v>
                </c:pt>
                <c:pt idx="290">
                  <c:v>4.6982158385487317E-3</c:v>
                </c:pt>
                <c:pt idx="291">
                  <c:v>5.8976074708040286E-3</c:v>
                </c:pt>
                <c:pt idx="292">
                  <c:v>1.8450495779825536E-3</c:v>
                </c:pt>
                <c:pt idx="293">
                  <c:v>2.3578342385654032E-3</c:v>
                </c:pt>
                <c:pt idx="294">
                  <c:v>4.7992988144208368E-3</c:v>
                </c:pt>
                <c:pt idx="295">
                  <c:v>9.3825564041325141E-3</c:v>
                </c:pt>
                <c:pt idx="296">
                  <c:v>-4.8521839960522653E-3</c:v>
                </c:pt>
                <c:pt idx="297">
                  <c:v>2.4812549073918429E-4</c:v>
                </c:pt>
                <c:pt idx="298">
                  <c:v>1.8939840636754115E-3</c:v>
                </c:pt>
                <c:pt idx="299">
                  <c:v>2.0870149919961396E-3</c:v>
                </c:pt>
                <c:pt idx="300">
                  <c:v>-6.2557606509410085E-3</c:v>
                </c:pt>
                <c:pt idx="301">
                  <c:v>-2.9512752327599183E-3</c:v>
                </c:pt>
                <c:pt idx="302">
                  <c:v>2.4484795493044608E-3</c:v>
                </c:pt>
                <c:pt idx="303">
                  <c:v>1.4694489979421606E-4</c:v>
                </c:pt>
                <c:pt idx="304">
                  <c:v>4.3122503280009121E-3</c:v>
                </c:pt>
                <c:pt idx="305">
                  <c:v>-2.8493583662490217E-3</c:v>
                </c:pt>
                <c:pt idx="306">
                  <c:v>-5.137758290060533E-3</c:v>
                </c:pt>
                <c:pt idx="307">
                  <c:v>1.5655711297147335E-3</c:v>
                </c:pt>
                <c:pt idx="308">
                  <c:v>3.2164393779061565E-4</c:v>
                </c:pt>
                <c:pt idx="309">
                  <c:v>-5.8915169615944563E-3</c:v>
                </c:pt>
                <c:pt idx="310">
                  <c:v>-4.5666201045435747E-3</c:v>
                </c:pt>
                <c:pt idx="311">
                  <c:v>3.1476887690017655E-3</c:v>
                </c:pt>
                <c:pt idx="312">
                  <c:v>-1.3505873532751007E-3</c:v>
                </c:pt>
                <c:pt idx="313">
                  <c:v>4.1059209962603233E-3</c:v>
                </c:pt>
                <c:pt idx="314">
                  <c:v>6.9591384917051941E-3</c:v>
                </c:pt>
                <c:pt idx="315">
                  <c:v>-7.4483358208647541E-3</c:v>
                </c:pt>
                <c:pt idx="316">
                  <c:v>-1.0545154913078857E-2</c:v>
                </c:pt>
                <c:pt idx="317">
                  <c:v>-1.0256450116385468E-3</c:v>
                </c:pt>
                <c:pt idx="318">
                  <c:v>5.4695776061646278E-3</c:v>
                </c:pt>
                <c:pt idx="319">
                  <c:v>-7.0472793931755033E-4</c:v>
                </c:pt>
                <c:pt idx="320">
                  <c:v>-6.0043488655605838E-3</c:v>
                </c:pt>
                <c:pt idx="321">
                  <c:v>4.9519981374134591E-3</c:v>
                </c:pt>
                <c:pt idx="322">
                  <c:v>4.1928242334364116E-4</c:v>
                </c:pt>
                <c:pt idx="323">
                  <c:v>-3.6861981977146939E-3</c:v>
                </c:pt>
                <c:pt idx="324">
                  <c:v>-1.1788935034292592E-2</c:v>
                </c:pt>
                <c:pt idx="325">
                  <c:v>7.3344496296331371E-3</c:v>
                </c:pt>
                <c:pt idx="326">
                  <c:v>4.2392642007422158E-3</c:v>
                </c:pt>
                <c:pt idx="327">
                  <c:v>1.9158307663970271E-3</c:v>
                </c:pt>
                <c:pt idx="328">
                  <c:v>7.4829856798224494E-3</c:v>
                </c:pt>
                <c:pt idx="329">
                  <c:v>7.735121594226721E-3</c:v>
                </c:pt>
                <c:pt idx="330">
                  <c:v>1.5181178258223326E-3</c:v>
                </c:pt>
                <c:pt idx="331">
                  <c:v>-2.8384742821917232E-3</c:v>
                </c:pt>
                <c:pt idx="332">
                  <c:v>4.3046517974119156E-3</c:v>
                </c:pt>
                <c:pt idx="333">
                  <c:v>1.2458741727910268E-3</c:v>
                </c:pt>
                <c:pt idx="334">
                  <c:v>-8.524586056305487E-3</c:v>
                </c:pt>
                <c:pt idx="335">
                  <c:v>5.0802509522156619E-3</c:v>
                </c:pt>
                <c:pt idx="336">
                  <c:v>4.8984854347202441E-4</c:v>
                </c:pt>
                <c:pt idx="337">
                  <c:v>3.4330872964505156E-3</c:v>
                </c:pt>
                <c:pt idx="338">
                  <c:v>6.9330038087148356E-3</c:v>
                </c:pt>
                <c:pt idx="339">
                  <c:v>1.1370324916684512E-2</c:v>
                </c:pt>
                <c:pt idx="340">
                  <c:v>8.1875052167941238E-3</c:v>
                </c:pt>
                <c:pt idx="341">
                  <c:v>6.729148846371014E-3</c:v>
                </c:pt>
                <c:pt idx="342">
                  <c:v>1.3759247500199831E-3</c:v>
                </c:pt>
                <c:pt idx="343">
                  <c:v>-5.6495438985202338E-3</c:v>
                </c:pt>
                <c:pt idx="344">
                  <c:v>-4.5497990950773125E-3</c:v>
                </c:pt>
                <c:pt idx="345">
                  <c:v>2.1314697022533084E-3</c:v>
                </c:pt>
                <c:pt idx="346">
                  <c:v>3.2603965574623172E-3</c:v>
                </c:pt>
                <c:pt idx="347">
                  <c:v>-3.7545162773133895E-3</c:v>
                </c:pt>
                <c:pt idx="348">
                  <c:v>7.3519354661314941E-3</c:v>
                </c:pt>
                <c:pt idx="349">
                  <c:v>-3.6214119270170913E-3</c:v>
                </c:pt>
                <c:pt idx="350">
                  <c:v>2.1215820810404676E-3</c:v>
                </c:pt>
                <c:pt idx="351">
                  <c:v>6.1445648760739416E-3</c:v>
                </c:pt>
                <c:pt idx="352">
                  <c:v>2.0503223927487504E-3</c:v>
                </c:pt>
                <c:pt idx="353">
                  <c:v>-3.8254842952022451E-3</c:v>
                </c:pt>
                <c:pt idx="354">
                  <c:v>-4.9169084323055657E-3</c:v>
                </c:pt>
                <c:pt idx="355">
                  <c:v>6.826477130569099E-3</c:v>
                </c:pt>
                <c:pt idx="356">
                  <c:v>2.7693495028842678E-4</c:v>
                </c:pt>
                <c:pt idx="357">
                  <c:v>3.2186022433864751E-3</c:v>
                </c:pt>
                <c:pt idx="358">
                  <c:v>2.5039280433874476E-3</c:v>
                </c:pt>
                <c:pt idx="359">
                  <c:v>-2.5201142931687418E-3</c:v>
                </c:pt>
                <c:pt idx="360">
                  <c:v>-5.3513543052989016E-3</c:v>
                </c:pt>
                <c:pt idx="361">
                  <c:v>1.8908217545032591E-3</c:v>
                </c:pt>
                <c:pt idx="362">
                  <c:v>5.3534011080012102E-3</c:v>
                </c:pt>
                <c:pt idx="363">
                  <c:v>9.6794661302798419E-3</c:v>
                </c:pt>
                <c:pt idx="364">
                  <c:v>1.953202985013659E-3</c:v>
                </c:pt>
                <c:pt idx="365">
                  <c:v>-3.4176495183284154E-3</c:v>
                </c:pt>
                <c:pt idx="366">
                  <c:v>1.8329410735294929E-3</c:v>
                </c:pt>
                <c:pt idx="367">
                  <c:v>6.0792458392437739E-3</c:v>
                </c:pt>
                <c:pt idx="368">
                  <c:v>4.0431229190964193E-3</c:v>
                </c:pt>
                <c:pt idx="369">
                  <c:v>-2.8530768395788001E-3</c:v>
                </c:pt>
                <c:pt idx="370">
                  <c:v>-5.7447389485387043E-3</c:v>
                </c:pt>
                <c:pt idx="371">
                  <c:v>-6.1250799705598689E-3</c:v>
                </c:pt>
                <c:pt idx="372">
                  <c:v>4.5786865014996328E-3</c:v>
                </c:pt>
                <c:pt idx="373">
                  <c:v>9.723641778049823E-4</c:v>
                </c:pt>
                <c:pt idx="374">
                  <c:v>-9.8874423890292907E-4</c:v>
                </c:pt>
                <c:pt idx="375">
                  <c:v>2.6871852817707963E-3</c:v>
                </c:pt>
                <c:pt idx="376">
                  <c:v>8.4860944443795967E-5</c:v>
                </c:pt>
                <c:pt idx="377">
                  <c:v>1.075604726542361E-2</c:v>
                </c:pt>
                <c:pt idx="378">
                  <c:v>-1.0285075027649962E-2</c:v>
                </c:pt>
                <c:pt idx="379">
                  <c:v>9.1318302584812369E-3</c:v>
                </c:pt>
                <c:pt idx="380">
                  <c:v>-3.190068245158949E-3</c:v>
                </c:pt>
                <c:pt idx="381">
                  <c:v>4.564711144417706E-3</c:v>
                </c:pt>
                <c:pt idx="382">
                  <c:v>8.3352228892828832E-3</c:v>
                </c:pt>
                <c:pt idx="383">
                  <c:v>5.6789312022102979E-3</c:v>
                </c:pt>
                <c:pt idx="384">
                  <c:v>2.4927751973571103E-3</c:v>
                </c:pt>
                <c:pt idx="385">
                  <c:v>1.4558195215261978E-3</c:v>
                </c:pt>
                <c:pt idx="386">
                  <c:v>6.7491692528103258E-3</c:v>
                </c:pt>
                <c:pt idx="387">
                  <c:v>-2.2696001249353279E-5</c:v>
                </c:pt>
                <c:pt idx="388">
                  <c:v>3.2346665738081727E-4</c:v>
                </c:pt>
                <c:pt idx="389">
                  <c:v>-2.3470130306909674E-3</c:v>
                </c:pt>
                <c:pt idx="390">
                  <c:v>-2.6408814511533168E-3</c:v>
                </c:pt>
                <c:pt idx="391">
                  <c:v>-6.8186847221795004E-3</c:v>
                </c:pt>
                <c:pt idx="392">
                  <c:v>8.7541110628643569E-4</c:v>
                </c:pt>
                <c:pt idx="393">
                  <c:v>5.0711103842399786E-3</c:v>
                </c:pt>
                <c:pt idx="394">
                  <c:v>5.5592870573658824E-3</c:v>
                </c:pt>
                <c:pt idx="395">
                  <c:v>1.4138411131193697E-3</c:v>
                </c:pt>
                <c:pt idx="396">
                  <c:v>2.3950267733336621E-3</c:v>
                </c:pt>
                <c:pt idx="397">
                  <c:v>9.0974476751935936E-3</c:v>
                </c:pt>
                <c:pt idx="398">
                  <c:v>2.2038227679195624E-3</c:v>
                </c:pt>
                <c:pt idx="399">
                  <c:v>1.6205137079674727E-2</c:v>
                </c:pt>
                <c:pt idx="400">
                  <c:v>7.5810473446718757E-3</c:v>
                </c:pt>
                <c:pt idx="401">
                  <c:v>-2.0036898156717883E-3</c:v>
                </c:pt>
                <c:pt idx="402">
                  <c:v>2.3960578205877384E-3</c:v>
                </c:pt>
                <c:pt idx="403">
                  <c:v>-7.7509172808900607E-3</c:v>
                </c:pt>
                <c:pt idx="404">
                  <c:v>-4.3822815890368141E-3</c:v>
                </c:pt>
                <c:pt idx="405">
                  <c:v>2.5919908029994904E-3</c:v>
                </c:pt>
                <c:pt idx="406">
                  <c:v>6.9862056382009536E-3</c:v>
                </c:pt>
                <c:pt idx="407">
                  <c:v>-6.5506292746326279E-3</c:v>
                </c:pt>
                <c:pt idx="408">
                  <c:v>6.715461205305623E-3</c:v>
                </c:pt>
                <c:pt idx="409">
                  <c:v>7.9216088835932304E-4</c:v>
                </c:pt>
                <c:pt idx="410">
                  <c:v>-4.1833992356591016E-3</c:v>
                </c:pt>
                <c:pt idx="411">
                  <c:v>-6.4917064247525776E-3</c:v>
                </c:pt>
                <c:pt idx="412">
                  <c:v>-1.4962439797248966E-2</c:v>
                </c:pt>
                <c:pt idx="413">
                  <c:v>-1.0096507452669731E-2</c:v>
                </c:pt>
                <c:pt idx="414">
                  <c:v>-9.3255542287693904E-3</c:v>
                </c:pt>
                <c:pt idx="415">
                  <c:v>2.4220494360940436E-3</c:v>
                </c:pt>
                <c:pt idx="416">
                  <c:v>6.6334953122811511E-3</c:v>
                </c:pt>
                <c:pt idx="417">
                  <c:v>1.5606230891244488E-2</c:v>
                </c:pt>
                <c:pt idx="418">
                  <c:v>-7.4196263629130879E-3</c:v>
                </c:pt>
                <c:pt idx="419">
                  <c:v>8.4564241084092717E-3</c:v>
                </c:pt>
                <c:pt idx="420">
                  <c:v>-5.1157788177069495E-3</c:v>
                </c:pt>
                <c:pt idx="421">
                  <c:v>-4.1941051482731325E-3</c:v>
                </c:pt>
                <c:pt idx="422">
                  <c:v>-2.5988484209401182E-3</c:v>
                </c:pt>
                <c:pt idx="423">
                  <c:v>-2.4554026176142147E-3</c:v>
                </c:pt>
                <c:pt idx="424">
                  <c:v>-1.539839927597453E-2</c:v>
                </c:pt>
                <c:pt idx="425">
                  <c:v>-1.0036080267580851E-3</c:v>
                </c:pt>
                <c:pt idx="426">
                  <c:v>-5.5660014941524474E-3</c:v>
                </c:pt>
                <c:pt idx="427">
                  <c:v>-5.0945008816343056E-3</c:v>
                </c:pt>
                <c:pt idx="428">
                  <c:v>1.1095178342057001E-3</c:v>
                </c:pt>
                <c:pt idx="429">
                  <c:v>4.7850042753287744E-3</c:v>
                </c:pt>
                <c:pt idx="430">
                  <c:v>8.9046336726180588E-3</c:v>
                </c:pt>
                <c:pt idx="431">
                  <c:v>-4.8052995568044921E-3</c:v>
                </c:pt>
                <c:pt idx="432">
                  <c:v>-2.0671364943135387E-3</c:v>
                </c:pt>
                <c:pt idx="433">
                  <c:v>1.2162679413476782E-3</c:v>
                </c:pt>
                <c:pt idx="434">
                  <c:v>8.4398644447551876E-3</c:v>
                </c:pt>
                <c:pt idx="435">
                  <c:v>-2.4291213288073102E-3</c:v>
                </c:pt>
                <c:pt idx="436">
                  <c:v>-5.0226602101452831E-3</c:v>
                </c:pt>
                <c:pt idx="437">
                  <c:v>1.3740736629151006E-2</c:v>
                </c:pt>
                <c:pt idx="438">
                  <c:v>-3.3497319108321866E-4</c:v>
                </c:pt>
                <c:pt idx="439">
                  <c:v>-2.5993220119003902E-3</c:v>
                </c:pt>
                <c:pt idx="440">
                  <c:v>7.4764029525351266E-4</c:v>
                </c:pt>
                <c:pt idx="441">
                  <c:v>2.5302609284759267E-3</c:v>
                </c:pt>
                <c:pt idx="442">
                  <c:v>-1.6204860425410094E-2</c:v>
                </c:pt>
                <c:pt idx="443">
                  <c:v>-1.2571586207360697E-2</c:v>
                </c:pt>
                <c:pt idx="444">
                  <c:v>-1.3798108831454769E-5</c:v>
                </c:pt>
                <c:pt idx="445">
                  <c:v>5.0295849424065783E-3</c:v>
                </c:pt>
                <c:pt idx="446">
                  <c:v>-4.4388555124240574E-3</c:v>
                </c:pt>
                <c:pt idx="447">
                  <c:v>-3.1703874024205901E-3</c:v>
                </c:pt>
                <c:pt idx="448">
                  <c:v>6.1874397571668738E-3</c:v>
                </c:pt>
                <c:pt idx="449">
                  <c:v>8.8155315999272829E-3</c:v>
                </c:pt>
                <c:pt idx="450">
                  <c:v>-3.44477342271146E-3</c:v>
                </c:pt>
                <c:pt idx="451">
                  <c:v>5.4949488811592336E-3</c:v>
                </c:pt>
                <c:pt idx="452">
                  <c:v>-2.097674030007273E-3</c:v>
                </c:pt>
                <c:pt idx="453">
                  <c:v>-1.0304428324909225E-3</c:v>
                </c:pt>
                <c:pt idx="454">
                  <c:v>-1.0387331059448432E-2</c:v>
                </c:pt>
                <c:pt idx="455">
                  <c:v>1.3445454515296811E-2</c:v>
                </c:pt>
                <c:pt idx="456">
                  <c:v>-7.4027717595589147E-3</c:v>
                </c:pt>
                <c:pt idx="457">
                  <c:v>-2.8194751035864399E-3</c:v>
                </c:pt>
                <c:pt idx="458">
                  <c:v>-1.0453431463642316E-2</c:v>
                </c:pt>
                <c:pt idx="459">
                  <c:v>1.9269838518420508E-3</c:v>
                </c:pt>
                <c:pt idx="460">
                  <c:v>5.0767612877239332E-3</c:v>
                </c:pt>
                <c:pt idx="461">
                  <c:v>-4.7222531914706822E-3</c:v>
                </c:pt>
                <c:pt idx="462">
                  <c:v>3.7727060871833766E-3</c:v>
                </c:pt>
                <c:pt idx="463">
                  <c:v>-5.4061808305026044E-4</c:v>
                </c:pt>
                <c:pt idx="464">
                  <c:v>6.5123380415187272E-3</c:v>
                </c:pt>
                <c:pt idx="465">
                  <c:v>1.1602133416483444E-2</c:v>
                </c:pt>
                <c:pt idx="466">
                  <c:v>-1.7841440690702759E-2</c:v>
                </c:pt>
                <c:pt idx="467">
                  <c:v>-3.950294801933504E-3</c:v>
                </c:pt>
                <c:pt idx="468">
                  <c:v>-1.0179289959781981E-2</c:v>
                </c:pt>
                <c:pt idx="469">
                  <c:v>-1.9100282258184755E-3</c:v>
                </c:pt>
                <c:pt idx="470">
                  <c:v>8.2558261417479597E-3</c:v>
                </c:pt>
                <c:pt idx="471">
                  <c:v>-7.9544851721632479E-3</c:v>
                </c:pt>
                <c:pt idx="472">
                  <c:v>-1.3238152933783446E-2</c:v>
                </c:pt>
                <c:pt idx="473">
                  <c:v>2.8066766840707338E-3</c:v>
                </c:pt>
                <c:pt idx="474">
                  <c:v>5.9749296136281512E-3</c:v>
                </c:pt>
                <c:pt idx="475">
                  <c:v>2.9734752494251067E-5</c:v>
                </c:pt>
                <c:pt idx="476">
                  <c:v>-6.0772111756395393E-3</c:v>
                </c:pt>
                <c:pt idx="477">
                  <c:v>2.6284759354648821E-3</c:v>
                </c:pt>
                <c:pt idx="478">
                  <c:v>-4.4216639141222676E-3</c:v>
                </c:pt>
                <c:pt idx="479">
                  <c:v>-3.1223414523407593E-3</c:v>
                </c:pt>
                <c:pt idx="480">
                  <c:v>2.6472605687367874E-4</c:v>
                </c:pt>
                <c:pt idx="481">
                  <c:v>-6.2065965491442813E-3</c:v>
                </c:pt>
                <c:pt idx="482">
                  <c:v>2.8825558908002974E-3</c:v>
                </c:pt>
                <c:pt idx="483">
                  <c:v>7.5074463545009001E-3</c:v>
                </c:pt>
                <c:pt idx="484">
                  <c:v>2.9746557780997683E-3</c:v>
                </c:pt>
                <c:pt idx="485">
                  <c:v>2.6972005940332764E-3</c:v>
                </c:pt>
                <c:pt idx="486">
                  <c:v>1.548780813877488E-3</c:v>
                </c:pt>
                <c:pt idx="487">
                  <c:v>1.1801063995242344E-2</c:v>
                </c:pt>
                <c:pt idx="488">
                  <c:v>1.2626177849523763E-3</c:v>
                </c:pt>
                <c:pt idx="489">
                  <c:v>4.6286014321959227E-3</c:v>
                </c:pt>
                <c:pt idx="490">
                  <c:v>-8.100385417505962E-3</c:v>
                </c:pt>
                <c:pt idx="491">
                  <c:v>-1.9780888841003656E-3</c:v>
                </c:pt>
                <c:pt idx="492">
                  <c:v>-3.5778894904250048E-3</c:v>
                </c:pt>
                <c:pt idx="493">
                  <c:v>3.3955350399116779E-4</c:v>
                </c:pt>
                <c:pt idx="494">
                  <c:v>4.0427414446846995E-3</c:v>
                </c:pt>
                <c:pt idx="495">
                  <c:v>-1.1205368843472386E-3</c:v>
                </c:pt>
                <c:pt idx="496">
                  <c:v>1.7676026972224347E-2</c:v>
                </c:pt>
                <c:pt idx="497">
                  <c:v>-7.1189626676594429E-3</c:v>
                </c:pt>
                <c:pt idx="498">
                  <c:v>-2.5192671149599894E-3</c:v>
                </c:pt>
                <c:pt idx="499">
                  <c:v>4.7164249274147217E-3</c:v>
                </c:pt>
                <c:pt idx="500">
                  <c:v>3.5637453962944995E-3</c:v>
                </c:pt>
                <c:pt idx="501">
                  <c:v>-1.6687172048770696E-3</c:v>
                </c:pt>
                <c:pt idx="502">
                  <c:v>-3.4531097777932285E-3</c:v>
                </c:pt>
                <c:pt idx="503">
                  <c:v>7.3677789761327165E-3</c:v>
                </c:pt>
                <c:pt idx="504">
                  <c:v>1.2592696923282446E-2</c:v>
                </c:pt>
                <c:pt idx="505">
                  <c:v>2.8065749095631263E-3</c:v>
                </c:pt>
                <c:pt idx="506">
                  <c:v>4.5545422059832148E-3</c:v>
                </c:pt>
                <c:pt idx="507">
                  <c:v>-4.2049283283901789E-3</c:v>
                </c:pt>
                <c:pt idx="508">
                  <c:v>8.7490167091534895E-3</c:v>
                </c:pt>
                <c:pt idx="509">
                  <c:v>7.0289770325899842E-4</c:v>
                </c:pt>
                <c:pt idx="510">
                  <c:v>2.9478699197255992E-3</c:v>
                </c:pt>
                <c:pt idx="511">
                  <c:v>1.4457475831908754E-3</c:v>
                </c:pt>
                <c:pt idx="512">
                  <c:v>1.0066538543434379E-2</c:v>
                </c:pt>
                <c:pt idx="513">
                  <c:v>7.3107072473373395E-3</c:v>
                </c:pt>
                <c:pt idx="514">
                  <c:v>1.0020537033444438E-2</c:v>
                </c:pt>
                <c:pt idx="515">
                  <c:v>-6.4005233452741625E-3</c:v>
                </c:pt>
                <c:pt idx="516">
                  <c:v>8.21240045686677E-3</c:v>
                </c:pt>
                <c:pt idx="517">
                  <c:v>-1.504503966897207E-2</c:v>
                </c:pt>
                <c:pt idx="518">
                  <c:v>-4.2626957688177139E-3</c:v>
                </c:pt>
                <c:pt idx="519">
                  <c:v>-9.900004993715066E-4</c:v>
                </c:pt>
                <c:pt idx="520">
                  <c:v>3.3231166132481811E-3</c:v>
                </c:pt>
                <c:pt idx="521">
                  <c:v>2.2655026911186513E-2</c:v>
                </c:pt>
                <c:pt idx="522">
                  <c:v>-1.2183178617222033E-2</c:v>
                </c:pt>
                <c:pt idx="523">
                  <c:v>1.6292312151434972E-2</c:v>
                </c:pt>
                <c:pt idx="524">
                  <c:v>-2.4052249492814721E-3</c:v>
                </c:pt>
                <c:pt idx="525">
                  <c:v>-8.7876311083257466E-3</c:v>
                </c:pt>
                <c:pt idx="526">
                  <c:v>-5.2316474710229822E-4</c:v>
                </c:pt>
                <c:pt idx="527">
                  <c:v>-1.8114469805080784E-2</c:v>
                </c:pt>
                <c:pt idx="528">
                  <c:v>-1.7304474032895981E-2</c:v>
                </c:pt>
                <c:pt idx="529">
                  <c:v>-5.0101736713567694E-3</c:v>
                </c:pt>
                <c:pt idx="530">
                  <c:v>-5.5101364698046914E-3</c:v>
                </c:pt>
                <c:pt idx="531">
                  <c:v>1.0948654031257964E-2</c:v>
                </c:pt>
                <c:pt idx="532">
                  <c:v>5.2001220924611218E-3</c:v>
                </c:pt>
                <c:pt idx="533">
                  <c:v>-1.9575159238115449E-2</c:v>
                </c:pt>
                <c:pt idx="534">
                  <c:v>-7.0427242296225243E-3</c:v>
                </c:pt>
                <c:pt idx="535">
                  <c:v>-3.6758020863416896E-3</c:v>
                </c:pt>
                <c:pt idx="536">
                  <c:v>7.4264916511124004E-3</c:v>
                </c:pt>
                <c:pt idx="537">
                  <c:v>5.7590801534984177E-3</c:v>
                </c:pt>
                <c:pt idx="538">
                  <c:v>1.9420696997862557E-3</c:v>
                </c:pt>
                <c:pt idx="539">
                  <c:v>9.8439245473871447E-3</c:v>
                </c:pt>
                <c:pt idx="540">
                  <c:v>-1.7687079440843621E-3</c:v>
                </c:pt>
                <c:pt idx="541">
                  <c:v>-5.7755356715944719E-4</c:v>
                </c:pt>
                <c:pt idx="542">
                  <c:v>7.1779375230424077E-3</c:v>
                </c:pt>
                <c:pt idx="543">
                  <c:v>-1.9097976955190739E-4</c:v>
                </c:pt>
                <c:pt idx="544">
                  <c:v>-1.226571304940768E-2</c:v>
                </c:pt>
                <c:pt idx="545">
                  <c:v>2.5457433999052224E-2</c:v>
                </c:pt>
                <c:pt idx="546">
                  <c:v>-1.4109055502046193E-2</c:v>
                </c:pt>
                <c:pt idx="547">
                  <c:v>2.0780279616681788E-3</c:v>
                </c:pt>
                <c:pt idx="548">
                  <c:v>-4.6971965865721787E-3</c:v>
                </c:pt>
                <c:pt idx="549">
                  <c:v>1.5604374095596946E-3</c:v>
                </c:pt>
                <c:pt idx="550">
                  <c:v>4.9503639913507161E-3</c:v>
                </c:pt>
                <c:pt idx="551">
                  <c:v>-1.519214788075593E-2</c:v>
                </c:pt>
                <c:pt idx="552">
                  <c:v>-1.1090707396812729E-2</c:v>
                </c:pt>
                <c:pt idx="553">
                  <c:v>6.8243702292707423E-4</c:v>
                </c:pt>
                <c:pt idx="554">
                  <c:v>6.6537379070216564E-3</c:v>
                </c:pt>
                <c:pt idx="555">
                  <c:v>7.1558771042484594E-3</c:v>
                </c:pt>
                <c:pt idx="556">
                  <c:v>2.2145459122128799E-3</c:v>
                </c:pt>
                <c:pt idx="557">
                  <c:v>7.0609421403666373E-3</c:v>
                </c:pt>
                <c:pt idx="558">
                  <c:v>5.5048725215279116E-4</c:v>
                </c:pt>
                <c:pt idx="559">
                  <c:v>7.3076213015998703E-3</c:v>
                </c:pt>
                <c:pt idx="560">
                  <c:v>8.9132972159968534E-4</c:v>
                </c:pt>
                <c:pt idx="561">
                  <c:v>-3.5375171312953282E-4</c:v>
                </c:pt>
                <c:pt idx="562">
                  <c:v>2.4587155671240059E-3</c:v>
                </c:pt>
                <c:pt idx="563">
                  <c:v>3.1136930669172061E-4</c:v>
                </c:pt>
                <c:pt idx="564">
                  <c:v>1.0539747347198897E-2</c:v>
                </c:pt>
                <c:pt idx="565">
                  <c:v>1.341553833962306E-2</c:v>
                </c:pt>
                <c:pt idx="566">
                  <c:v>1.7145966548059971E-2</c:v>
                </c:pt>
                <c:pt idx="567">
                  <c:v>9.5364889176067225E-3</c:v>
                </c:pt>
                <c:pt idx="568">
                  <c:v>-8.8873099859093849E-3</c:v>
                </c:pt>
                <c:pt idx="569">
                  <c:v>-5.3042886906669159E-3</c:v>
                </c:pt>
                <c:pt idx="570">
                  <c:v>6.8538019571832377E-3</c:v>
                </c:pt>
                <c:pt idx="571">
                  <c:v>5.0956908678000479E-3</c:v>
                </c:pt>
                <c:pt idx="572">
                  <c:v>1.0973470957583456E-2</c:v>
                </c:pt>
                <c:pt idx="573">
                  <c:v>3.8045298587748868E-3</c:v>
                </c:pt>
                <c:pt idx="574">
                  <c:v>1.4186214640328329E-2</c:v>
                </c:pt>
                <c:pt idx="575">
                  <c:v>6.9120269187908055E-3</c:v>
                </c:pt>
                <c:pt idx="576">
                  <c:v>-1.7551947286701716E-3</c:v>
                </c:pt>
                <c:pt idx="577">
                  <c:v>-5.7236779578485313E-3</c:v>
                </c:pt>
                <c:pt idx="578">
                  <c:v>-9.7725592849715257E-3</c:v>
                </c:pt>
                <c:pt idx="579">
                  <c:v>-2.8363022208483917E-4</c:v>
                </c:pt>
                <c:pt idx="580">
                  <c:v>5.4213741821626388E-3</c:v>
                </c:pt>
                <c:pt idx="581">
                  <c:v>8.9096462393676076E-3</c:v>
                </c:pt>
                <c:pt idx="582">
                  <c:v>1.1254605733214696E-2</c:v>
                </c:pt>
                <c:pt idx="583">
                  <c:v>-1.5483694658309363E-3</c:v>
                </c:pt>
                <c:pt idx="584">
                  <c:v>5.2742671509817375E-3</c:v>
                </c:pt>
                <c:pt idx="585">
                  <c:v>-1.7886425993802585E-3</c:v>
                </c:pt>
                <c:pt idx="586">
                  <c:v>-1.1938182539383846E-3</c:v>
                </c:pt>
                <c:pt idx="587">
                  <c:v>-3.2291421550026864E-3</c:v>
                </c:pt>
                <c:pt idx="588">
                  <c:v>1.1457520842448876E-3</c:v>
                </c:pt>
                <c:pt idx="589">
                  <c:v>8.4234259433956932E-3</c:v>
                </c:pt>
                <c:pt idx="590">
                  <c:v>9.1247405715748336E-3</c:v>
                </c:pt>
                <c:pt idx="591">
                  <c:v>9.2574268770784281E-3</c:v>
                </c:pt>
                <c:pt idx="592">
                  <c:v>-1.4524232766921568E-2</c:v>
                </c:pt>
                <c:pt idx="593">
                  <c:v>1.86297598584063E-2</c:v>
                </c:pt>
                <c:pt idx="594">
                  <c:v>3.6973444439847482E-3</c:v>
                </c:pt>
                <c:pt idx="595">
                  <c:v>-4.3778879281600415E-3</c:v>
                </c:pt>
                <c:pt idx="596">
                  <c:v>-2.135479785597345E-2</c:v>
                </c:pt>
                <c:pt idx="597">
                  <c:v>-2.5426237076681558E-3</c:v>
                </c:pt>
                <c:pt idx="598">
                  <c:v>-2.6851618183916293E-3</c:v>
                </c:pt>
                <c:pt idx="599">
                  <c:v>-2.6733974338427311E-2</c:v>
                </c:pt>
                <c:pt idx="600">
                  <c:v>-1.6909879395574055E-2</c:v>
                </c:pt>
                <c:pt idx="601">
                  <c:v>7.4221392763222718E-3</c:v>
                </c:pt>
                <c:pt idx="602">
                  <c:v>-3.6677021275259834E-3</c:v>
                </c:pt>
                <c:pt idx="603">
                  <c:v>-9.2888841322758733E-3</c:v>
                </c:pt>
                <c:pt idx="604">
                  <c:v>-8.8979113877667301E-4</c:v>
                </c:pt>
                <c:pt idx="605">
                  <c:v>-2.6315566954934781E-3</c:v>
                </c:pt>
                <c:pt idx="606">
                  <c:v>6.3498022602603054E-3</c:v>
                </c:pt>
                <c:pt idx="607">
                  <c:v>-3.7333199493177205E-3</c:v>
                </c:pt>
                <c:pt idx="608">
                  <c:v>-4.6231277420674408E-3</c:v>
                </c:pt>
                <c:pt idx="609">
                  <c:v>1.8716933609406666E-2</c:v>
                </c:pt>
                <c:pt idx="610">
                  <c:v>1.1210783228271726E-2</c:v>
                </c:pt>
                <c:pt idx="611">
                  <c:v>8.9670264262852635E-3</c:v>
                </c:pt>
                <c:pt idx="612">
                  <c:v>-6.1802414065991011E-3</c:v>
                </c:pt>
                <c:pt idx="613">
                  <c:v>-5.5380732363732666E-3</c:v>
                </c:pt>
                <c:pt idx="614">
                  <c:v>-3.168023190952943E-3</c:v>
                </c:pt>
                <c:pt idx="615">
                  <c:v>2.8481561554378136E-2</c:v>
                </c:pt>
                <c:pt idx="616">
                  <c:v>-2.689110763221448E-2</c:v>
                </c:pt>
                <c:pt idx="617">
                  <c:v>-1.1692452931500745E-3</c:v>
                </c:pt>
                <c:pt idx="618">
                  <c:v>2.5981474896775072E-2</c:v>
                </c:pt>
                <c:pt idx="619">
                  <c:v>3.8040233132169052E-3</c:v>
                </c:pt>
                <c:pt idx="620">
                  <c:v>-1.6365864530401846E-3</c:v>
                </c:pt>
                <c:pt idx="621">
                  <c:v>-2.2462172034303025E-2</c:v>
                </c:pt>
                <c:pt idx="622">
                  <c:v>-4.5021005067112096E-3</c:v>
                </c:pt>
                <c:pt idx="623">
                  <c:v>-3.798184758416227E-3</c:v>
                </c:pt>
                <c:pt idx="624">
                  <c:v>-6.688476961240644E-3</c:v>
                </c:pt>
                <c:pt idx="625">
                  <c:v>-1.6402181947133422E-2</c:v>
                </c:pt>
                <c:pt idx="626">
                  <c:v>3.0275552722641301E-4</c:v>
                </c:pt>
                <c:pt idx="627">
                  <c:v>-2.3203309652967317E-2</c:v>
                </c:pt>
                <c:pt idx="628">
                  <c:v>-1.957763858873641E-3</c:v>
                </c:pt>
                <c:pt idx="629">
                  <c:v>-8.297570577797668E-3</c:v>
                </c:pt>
                <c:pt idx="630">
                  <c:v>1.2055525496746364E-2</c:v>
                </c:pt>
                <c:pt idx="631">
                  <c:v>-9.4862740866997596E-3</c:v>
                </c:pt>
                <c:pt idx="632">
                  <c:v>1.4455049340358107E-2</c:v>
                </c:pt>
                <c:pt idx="633">
                  <c:v>-1.2776393616003143E-2</c:v>
                </c:pt>
                <c:pt idx="634">
                  <c:v>-1.2767589762518079E-2</c:v>
                </c:pt>
                <c:pt idx="635">
                  <c:v>1.4831219041721086E-2</c:v>
                </c:pt>
                <c:pt idx="636">
                  <c:v>1.0435581223143465E-2</c:v>
                </c:pt>
                <c:pt idx="637">
                  <c:v>-1.2598204259997624E-2</c:v>
                </c:pt>
                <c:pt idx="638">
                  <c:v>-1.7432251023419793E-2</c:v>
                </c:pt>
                <c:pt idx="639">
                  <c:v>-3.1223288839913239E-3</c:v>
                </c:pt>
                <c:pt idx="640">
                  <c:v>-8.217570617932296E-3</c:v>
                </c:pt>
                <c:pt idx="641">
                  <c:v>-6.1704741556992595E-3</c:v>
                </c:pt>
                <c:pt idx="642">
                  <c:v>8.1753170308477494E-3</c:v>
                </c:pt>
                <c:pt idx="643">
                  <c:v>-9.4846002028219235E-3</c:v>
                </c:pt>
                <c:pt idx="644">
                  <c:v>-8.3741459954355391E-3</c:v>
                </c:pt>
                <c:pt idx="645">
                  <c:v>-5.3317464438475612E-3</c:v>
                </c:pt>
                <c:pt idx="646">
                  <c:v>2.144027979090949E-2</c:v>
                </c:pt>
                <c:pt idx="647">
                  <c:v>1.1709189086995933E-2</c:v>
                </c:pt>
                <c:pt idx="648">
                  <c:v>-1.916312115762529E-3</c:v>
                </c:pt>
                <c:pt idx="649">
                  <c:v>9.9330149857725092E-3</c:v>
                </c:pt>
                <c:pt idx="650">
                  <c:v>5.9802246693889541E-3</c:v>
                </c:pt>
                <c:pt idx="651">
                  <c:v>4.0145508462854406E-3</c:v>
                </c:pt>
                <c:pt idx="652">
                  <c:v>-4.0580988470762082E-3</c:v>
                </c:pt>
                <c:pt idx="653">
                  <c:v>-1.3287534883735959E-3</c:v>
                </c:pt>
                <c:pt idx="654">
                  <c:v>-4.0421163708296457E-3</c:v>
                </c:pt>
                <c:pt idx="655">
                  <c:v>1.1494880163363386E-2</c:v>
                </c:pt>
                <c:pt idx="656">
                  <c:v>-9.850492312713139E-3</c:v>
                </c:pt>
                <c:pt idx="657">
                  <c:v>1.8195374494415762E-2</c:v>
                </c:pt>
                <c:pt idx="658">
                  <c:v>1.8571599232414908E-2</c:v>
                </c:pt>
                <c:pt idx="659">
                  <c:v>-1.2423260902022252E-2</c:v>
                </c:pt>
                <c:pt idx="660">
                  <c:v>1.4378601088806696E-2</c:v>
                </c:pt>
                <c:pt idx="661">
                  <c:v>2.1399331273389121E-3</c:v>
                </c:pt>
                <c:pt idx="662">
                  <c:v>1.5151966019218735E-2</c:v>
                </c:pt>
                <c:pt idx="663">
                  <c:v>2.0514459110673795E-2</c:v>
                </c:pt>
                <c:pt idx="664">
                  <c:v>9.4301847641446827E-3</c:v>
                </c:pt>
                <c:pt idx="665">
                  <c:v>-2.3807904631442889E-2</c:v>
                </c:pt>
                <c:pt idx="666">
                  <c:v>-1.5435478124563093E-2</c:v>
                </c:pt>
                <c:pt idx="667">
                  <c:v>-6.5188727710802086E-3</c:v>
                </c:pt>
                <c:pt idx="668">
                  <c:v>-1.1254660360669237E-2</c:v>
                </c:pt>
                <c:pt idx="669">
                  <c:v>8.101131524734604E-3</c:v>
                </c:pt>
                <c:pt idx="670">
                  <c:v>2.4947846739819746E-2</c:v>
                </c:pt>
                <c:pt idx="671">
                  <c:v>-4.8960281051569063E-2</c:v>
                </c:pt>
                <c:pt idx="672">
                  <c:v>-1.6951910709848976E-3</c:v>
                </c:pt>
                <c:pt idx="673">
                  <c:v>-6.6737179109929989E-3</c:v>
                </c:pt>
                <c:pt idx="674">
                  <c:v>-4.0396830734258891E-3</c:v>
                </c:pt>
                <c:pt idx="675">
                  <c:v>-1.6367420349265715E-3</c:v>
                </c:pt>
                <c:pt idx="676">
                  <c:v>-1.0165537396252585E-3</c:v>
                </c:pt>
                <c:pt idx="677">
                  <c:v>-1.7447909452098886E-3</c:v>
                </c:pt>
                <c:pt idx="678">
                  <c:v>2.9810441021687707E-2</c:v>
                </c:pt>
                <c:pt idx="679">
                  <c:v>-3.1094737081558063E-2</c:v>
                </c:pt>
                <c:pt idx="680">
                  <c:v>-1.3213230321500876E-2</c:v>
                </c:pt>
                <c:pt idx="681">
                  <c:v>8.1010661276622389E-3</c:v>
                </c:pt>
                <c:pt idx="682">
                  <c:v>1.1347480211462859E-2</c:v>
                </c:pt>
                <c:pt idx="683">
                  <c:v>3.0829177834033228E-3</c:v>
                </c:pt>
                <c:pt idx="684">
                  <c:v>-1.7432106933369305E-2</c:v>
                </c:pt>
                <c:pt idx="685">
                  <c:v>-2.5031016732770949E-3</c:v>
                </c:pt>
                <c:pt idx="686">
                  <c:v>-1.2439252422007897E-2</c:v>
                </c:pt>
                <c:pt idx="687">
                  <c:v>1.1491534770912802E-2</c:v>
                </c:pt>
                <c:pt idx="688">
                  <c:v>1.3575374518897244E-2</c:v>
                </c:pt>
                <c:pt idx="689">
                  <c:v>1.3814828701121379E-2</c:v>
                </c:pt>
                <c:pt idx="690">
                  <c:v>-4.7936257388604811E-4</c:v>
                </c:pt>
                <c:pt idx="691">
                  <c:v>-9.7592674103367961E-3</c:v>
                </c:pt>
                <c:pt idx="692">
                  <c:v>7.4854279782373646E-3</c:v>
                </c:pt>
                <c:pt idx="693">
                  <c:v>-2.6927165310979384E-2</c:v>
                </c:pt>
                <c:pt idx="694">
                  <c:v>-7.9069449649056857E-3</c:v>
                </c:pt>
                <c:pt idx="695">
                  <c:v>-1.0163862100486327E-2</c:v>
                </c:pt>
                <c:pt idx="696">
                  <c:v>-9.6890064780822838E-3</c:v>
                </c:pt>
                <c:pt idx="697">
                  <c:v>-1.0710911914286183E-2</c:v>
                </c:pt>
                <c:pt idx="698">
                  <c:v>2.8634859715560308E-3</c:v>
                </c:pt>
                <c:pt idx="699">
                  <c:v>-1.1228708258463262E-4</c:v>
                </c:pt>
                <c:pt idx="700">
                  <c:v>2.4924505947533245E-3</c:v>
                </c:pt>
                <c:pt idx="701">
                  <c:v>8.6357417794735106E-3</c:v>
                </c:pt>
                <c:pt idx="702">
                  <c:v>2.9091191803581893E-3</c:v>
                </c:pt>
                <c:pt idx="703">
                  <c:v>1.064338838998579E-2</c:v>
                </c:pt>
                <c:pt idx="704">
                  <c:v>3.7571827114337929E-3</c:v>
                </c:pt>
                <c:pt idx="705">
                  <c:v>-1.0055830065243644E-2</c:v>
                </c:pt>
                <c:pt idx="706">
                  <c:v>6.7169757589339947E-3</c:v>
                </c:pt>
                <c:pt idx="707">
                  <c:v>1.0135293409169081E-2</c:v>
                </c:pt>
                <c:pt idx="708">
                  <c:v>1.5532155674438485E-2</c:v>
                </c:pt>
                <c:pt idx="709">
                  <c:v>8.686899930872365E-3</c:v>
                </c:pt>
                <c:pt idx="710">
                  <c:v>-5.6076044069777991E-4</c:v>
                </c:pt>
                <c:pt idx="711">
                  <c:v>-1.1408881875360657E-3</c:v>
                </c:pt>
                <c:pt idx="712">
                  <c:v>8.5666107599145849E-3</c:v>
                </c:pt>
                <c:pt idx="713">
                  <c:v>4.8401385192229909E-3</c:v>
                </c:pt>
                <c:pt idx="714">
                  <c:v>-4.0409312434183352E-3</c:v>
                </c:pt>
                <c:pt idx="715">
                  <c:v>6.885523140111989E-3</c:v>
                </c:pt>
                <c:pt idx="716">
                  <c:v>1.0947055769810723E-2</c:v>
                </c:pt>
                <c:pt idx="717">
                  <c:v>9.3845089143681712E-3</c:v>
                </c:pt>
                <c:pt idx="718">
                  <c:v>-2.208462525426377E-2</c:v>
                </c:pt>
                <c:pt idx="719">
                  <c:v>-1.5377008913403054E-2</c:v>
                </c:pt>
                <c:pt idx="720">
                  <c:v>1.5665890444361708E-3</c:v>
                </c:pt>
                <c:pt idx="721">
                  <c:v>-5.9919765456759484E-3</c:v>
                </c:pt>
                <c:pt idx="722">
                  <c:v>-2.4990537072034653E-3</c:v>
                </c:pt>
                <c:pt idx="723">
                  <c:v>-8.2025600706723129E-3</c:v>
                </c:pt>
                <c:pt idx="724">
                  <c:v>-3.1688799131232727E-4</c:v>
                </c:pt>
                <c:pt idx="725">
                  <c:v>2.6924610252884998E-3</c:v>
                </c:pt>
                <c:pt idx="726">
                  <c:v>1.6916999510179991E-2</c:v>
                </c:pt>
                <c:pt idx="727">
                  <c:v>1.5515602865605863E-2</c:v>
                </c:pt>
                <c:pt idx="728">
                  <c:v>-1.6679293525066932E-2</c:v>
                </c:pt>
                <c:pt idx="729">
                  <c:v>-1.1847524364121427E-2</c:v>
                </c:pt>
                <c:pt idx="730">
                  <c:v>1.358191816862196E-2</c:v>
                </c:pt>
                <c:pt idx="731">
                  <c:v>1.0758491006561958E-2</c:v>
                </c:pt>
                <c:pt idx="732">
                  <c:v>-4.1572283164124264E-3</c:v>
                </c:pt>
                <c:pt idx="733">
                  <c:v>1.6138311738437181E-3</c:v>
                </c:pt>
                <c:pt idx="734">
                  <c:v>-2.9502149772621358E-2</c:v>
                </c:pt>
                <c:pt idx="735">
                  <c:v>6.9353921488597555E-3</c:v>
                </c:pt>
                <c:pt idx="736">
                  <c:v>-5.0575162788005449E-3</c:v>
                </c:pt>
                <c:pt idx="737">
                  <c:v>4.9713875910040546E-3</c:v>
                </c:pt>
                <c:pt idx="738">
                  <c:v>-1.9798067728082253E-2</c:v>
                </c:pt>
                <c:pt idx="739">
                  <c:v>-7.5063196902765391E-3</c:v>
                </c:pt>
                <c:pt idx="740">
                  <c:v>-5.6020214558960254E-3</c:v>
                </c:pt>
                <c:pt idx="741">
                  <c:v>-6.1065890087613648E-3</c:v>
                </c:pt>
                <c:pt idx="742">
                  <c:v>3.700410401166087E-4</c:v>
                </c:pt>
                <c:pt idx="743">
                  <c:v>1.2739096598234837E-2</c:v>
                </c:pt>
                <c:pt idx="744">
                  <c:v>-8.0020933646903214E-3</c:v>
                </c:pt>
                <c:pt idx="745">
                  <c:v>-1.5002172720921161E-3</c:v>
                </c:pt>
                <c:pt idx="746">
                  <c:v>-1.3457834157164536E-3</c:v>
                </c:pt>
              </c:numCache>
            </c:numRef>
          </c:xVal>
          <c:yVal>
            <c:numRef>
              <c:f>'Part A'!$G$3:$G$750</c:f>
              <c:numCache>
                <c:formatCode>General</c:formatCode>
                <c:ptCount val="748"/>
                <c:pt idx="0">
                  <c:v>5.5056775205007567E-3</c:v>
                </c:pt>
                <c:pt idx="1">
                  <c:v>-6.5166208976795134E-2</c:v>
                </c:pt>
                <c:pt idx="2">
                  <c:v>2.5072146997388647E-2</c:v>
                </c:pt>
                <c:pt idx="3">
                  <c:v>1.5127025979952479E-2</c:v>
                </c:pt>
                <c:pt idx="4">
                  <c:v>5.2809492706154641E-3</c:v>
                </c:pt>
                <c:pt idx="5">
                  <c:v>-2.5111908849154087E-3</c:v>
                </c:pt>
                <c:pt idx="6">
                  <c:v>1.4593592430246632E-2</c:v>
                </c:pt>
                <c:pt idx="7">
                  <c:v>-3.049238558840056E-3</c:v>
                </c:pt>
                <c:pt idx="8">
                  <c:v>-2.2665197345022665E-2</c:v>
                </c:pt>
                <c:pt idx="9">
                  <c:v>2.9433919464876251E-2</c:v>
                </c:pt>
                <c:pt idx="10">
                  <c:v>-6.4403295982810851E-3</c:v>
                </c:pt>
                <c:pt idx="11">
                  <c:v>-6.7550733736871293E-3</c:v>
                </c:pt>
                <c:pt idx="12">
                  <c:v>2.1673627533281095E-3</c:v>
                </c:pt>
                <c:pt idx="13">
                  <c:v>-2.0329909808006585E-2</c:v>
                </c:pt>
                <c:pt idx="14">
                  <c:v>-1.2531818732238888E-2</c:v>
                </c:pt>
                <c:pt idx="15">
                  <c:v>1.8136025122147681E-3</c:v>
                </c:pt>
                <c:pt idx="16">
                  <c:v>-2.6247330319250781E-2</c:v>
                </c:pt>
                <c:pt idx="17">
                  <c:v>-1.3077549154493818E-2</c:v>
                </c:pt>
                <c:pt idx="18">
                  <c:v>-7.3143120144280984E-3</c:v>
                </c:pt>
                <c:pt idx="19">
                  <c:v>1.524081817340407E-2</c:v>
                </c:pt>
                <c:pt idx="20">
                  <c:v>1.6725246276654525E-2</c:v>
                </c:pt>
                <c:pt idx="21">
                  <c:v>-1.4209029337348458E-2</c:v>
                </c:pt>
                <c:pt idx="22">
                  <c:v>2.9314451726373807E-2</c:v>
                </c:pt>
                <c:pt idx="23">
                  <c:v>3.487514877590582E-2</c:v>
                </c:pt>
                <c:pt idx="24">
                  <c:v>7.4300779233070864E-3</c:v>
                </c:pt>
                <c:pt idx="25">
                  <c:v>1.1097617712084607E-2</c:v>
                </c:pt>
                <c:pt idx="26">
                  <c:v>-1.3650439965515971E-2</c:v>
                </c:pt>
                <c:pt idx="27">
                  <c:v>-3.9216323516160969E-3</c:v>
                </c:pt>
                <c:pt idx="28">
                  <c:v>-7.263666134880907E-3</c:v>
                </c:pt>
                <c:pt idx="29">
                  <c:v>4.3995314721286712E-3</c:v>
                </c:pt>
                <c:pt idx="30">
                  <c:v>-6.4736677456550609E-3</c:v>
                </c:pt>
                <c:pt idx="31">
                  <c:v>-4.9015363730626881E-3</c:v>
                </c:pt>
                <c:pt idx="32">
                  <c:v>-8.7685131969941349E-3</c:v>
                </c:pt>
                <c:pt idx="33">
                  <c:v>4.5212525308644606E-2</c:v>
                </c:pt>
                <c:pt idx="34">
                  <c:v>-7.9415001054305191E-3</c:v>
                </c:pt>
                <c:pt idx="35">
                  <c:v>2.2755899802609364E-3</c:v>
                </c:pt>
                <c:pt idx="36">
                  <c:v>-3.9867740877749622E-2</c:v>
                </c:pt>
                <c:pt idx="37">
                  <c:v>-1.6471880188346732E-2</c:v>
                </c:pt>
                <c:pt idx="38">
                  <c:v>-7.0097421627803962E-3</c:v>
                </c:pt>
                <c:pt idx="39">
                  <c:v>3.2841689878648933E-3</c:v>
                </c:pt>
                <c:pt idx="40">
                  <c:v>1.2839881603378565E-2</c:v>
                </c:pt>
                <c:pt idx="41">
                  <c:v>-1.2740699566216051E-3</c:v>
                </c:pt>
                <c:pt idx="42">
                  <c:v>1.3782068646769313E-2</c:v>
                </c:pt>
                <c:pt idx="43">
                  <c:v>8.8056596725740767E-4</c:v>
                </c:pt>
                <c:pt idx="44">
                  <c:v>-3.9564549067956012E-3</c:v>
                </c:pt>
                <c:pt idx="45">
                  <c:v>1.3486659072818822E-2</c:v>
                </c:pt>
                <c:pt idx="46">
                  <c:v>-5.6312148610972027E-4</c:v>
                </c:pt>
                <c:pt idx="47">
                  <c:v>-2.3700894819727824E-4</c:v>
                </c:pt>
                <c:pt idx="48">
                  <c:v>-2.5647305207832326E-2</c:v>
                </c:pt>
                <c:pt idx="49">
                  <c:v>2.3634993922718138E-2</c:v>
                </c:pt>
                <c:pt idx="50">
                  <c:v>-9.5035654593390115E-3</c:v>
                </c:pt>
                <c:pt idx="51">
                  <c:v>8.7854162147482903E-5</c:v>
                </c:pt>
                <c:pt idx="52">
                  <c:v>7.4664505128241567E-3</c:v>
                </c:pt>
                <c:pt idx="53">
                  <c:v>4.7024116227084699E-3</c:v>
                </c:pt>
                <c:pt idx="54">
                  <c:v>5.8869171618084149E-3</c:v>
                </c:pt>
                <c:pt idx="55">
                  <c:v>-2.382726369299479E-3</c:v>
                </c:pt>
                <c:pt idx="56">
                  <c:v>2.5794662432554537E-2</c:v>
                </c:pt>
                <c:pt idx="57">
                  <c:v>3.945622883216233E-3</c:v>
                </c:pt>
                <c:pt idx="58">
                  <c:v>4.1102961559561543E-2</c:v>
                </c:pt>
                <c:pt idx="59">
                  <c:v>4.8815710542486991E-2</c:v>
                </c:pt>
                <c:pt idx="60">
                  <c:v>8.8575134960608148E-3</c:v>
                </c:pt>
                <c:pt idx="61">
                  <c:v>-1.6406735974096798E-2</c:v>
                </c:pt>
                <c:pt idx="62">
                  <c:v>1.9863194854150838E-2</c:v>
                </c:pt>
                <c:pt idx="63">
                  <c:v>1.4497467303052545E-2</c:v>
                </c:pt>
                <c:pt idx="64">
                  <c:v>-5.7694448988861733E-3</c:v>
                </c:pt>
                <c:pt idx="65">
                  <c:v>2.394639243450063E-2</c:v>
                </c:pt>
                <c:pt idx="66">
                  <c:v>5.4864032956276881E-3</c:v>
                </c:pt>
                <c:pt idx="67">
                  <c:v>-1.7652554787305114E-2</c:v>
                </c:pt>
                <c:pt idx="68">
                  <c:v>3.7143147796753501E-3</c:v>
                </c:pt>
                <c:pt idx="69">
                  <c:v>-2.1367084463922253E-2</c:v>
                </c:pt>
                <c:pt idx="70">
                  <c:v>2.4850922993142382E-2</c:v>
                </c:pt>
                <c:pt idx="71">
                  <c:v>-5.3253636930590195E-3</c:v>
                </c:pt>
                <c:pt idx="72">
                  <c:v>1.3547548750296537E-3</c:v>
                </c:pt>
                <c:pt idx="73">
                  <c:v>9.6403121731024402E-3</c:v>
                </c:pt>
                <c:pt idx="74">
                  <c:v>-7.7184861566189343E-4</c:v>
                </c:pt>
                <c:pt idx="75">
                  <c:v>5.6128535817218659E-4</c:v>
                </c:pt>
                <c:pt idx="76">
                  <c:v>-3.3280232500013753E-3</c:v>
                </c:pt>
                <c:pt idx="77">
                  <c:v>1.1749941697481461E-2</c:v>
                </c:pt>
                <c:pt idx="78">
                  <c:v>-2.8305558693031592E-4</c:v>
                </c:pt>
                <c:pt idx="79">
                  <c:v>1.8412950919440669E-3</c:v>
                </c:pt>
                <c:pt idx="80">
                  <c:v>1.844691714705864E-3</c:v>
                </c:pt>
                <c:pt idx="81">
                  <c:v>1.9106920771072369E-2</c:v>
                </c:pt>
                <c:pt idx="82">
                  <c:v>-2.096967397718078E-3</c:v>
                </c:pt>
                <c:pt idx="83">
                  <c:v>3.2920351699133664E-3</c:v>
                </c:pt>
                <c:pt idx="84">
                  <c:v>1.5188871358286199E-2</c:v>
                </c:pt>
                <c:pt idx="85">
                  <c:v>1.9886579434492341E-3</c:v>
                </c:pt>
                <c:pt idx="86">
                  <c:v>1.3509205261637987E-2</c:v>
                </c:pt>
                <c:pt idx="87">
                  <c:v>3.2391342025737596E-2</c:v>
                </c:pt>
                <c:pt idx="88">
                  <c:v>1.0631380932038284E-2</c:v>
                </c:pt>
                <c:pt idx="89">
                  <c:v>2.5962141771472109E-2</c:v>
                </c:pt>
                <c:pt idx="90">
                  <c:v>-1.4703809656846343E-2</c:v>
                </c:pt>
                <c:pt idx="91">
                  <c:v>2.9586417124389964E-2</c:v>
                </c:pt>
                <c:pt idx="92">
                  <c:v>7.9551668893409217E-3</c:v>
                </c:pt>
                <c:pt idx="93">
                  <c:v>-4.6176246158348587E-3</c:v>
                </c:pt>
                <c:pt idx="94">
                  <c:v>1.0697919425533114E-2</c:v>
                </c:pt>
                <c:pt idx="95">
                  <c:v>-5.3427712164871603E-3</c:v>
                </c:pt>
                <c:pt idx="96">
                  <c:v>-8.7739549578314535E-3</c:v>
                </c:pt>
                <c:pt idx="97">
                  <c:v>-8.6170810529924736E-3</c:v>
                </c:pt>
                <c:pt idx="98">
                  <c:v>4.4813252492376084E-3</c:v>
                </c:pt>
                <c:pt idx="99">
                  <c:v>-5.7695183342653085E-3</c:v>
                </c:pt>
                <c:pt idx="100">
                  <c:v>4.596782287854667E-3</c:v>
                </c:pt>
                <c:pt idx="101">
                  <c:v>9.9919596548082509E-3</c:v>
                </c:pt>
                <c:pt idx="102">
                  <c:v>1.8083079501720015E-2</c:v>
                </c:pt>
                <c:pt idx="103">
                  <c:v>1.0151947319057223E-2</c:v>
                </c:pt>
                <c:pt idx="104">
                  <c:v>-1.28086529082274E-2</c:v>
                </c:pt>
                <c:pt idx="105">
                  <c:v>9.9573783865002652E-3</c:v>
                </c:pt>
                <c:pt idx="106">
                  <c:v>-1.3061749761404461E-2</c:v>
                </c:pt>
                <c:pt idx="107">
                  <c:v>2.1977988331701722E-2</c:v>
                </c:pt>
                <c:pt idx="108">
                  <c:v>5.3093695234845514E-2</c:v>
                </c:pt>
                <c:pt idx="109">
                  <c:v>-4.6864201628301301E-2</c:v>
                </c:pt>
                <c:pt idx="110">
                  <c:v>1.3567219297087995E-2</c:v>
                </c:pt>
                <c:pt idx="111">
                  <c:v>3.7559134964448354E-3</c:v>
                </c:pt>
                <c:pt idx="112">
                  <c:v>-2.0887593836461642E-2</c:v>
                </c:pt>
                <c:pt idx="113">
                  <c:v>1.7260960036820372E-2</c:v>
                </c:pt>
                <c:pt idx="114">
                  <c:v>3.5754910786457747E-2</c:v>
                </c:pt>
                <c:pt idx="115">
                  <c:v>7.7470349426077778E-2</c:v>
                </c:pt>
                <c:pt idx="116">
                  <c:v>8.1411575836998658E-3</c:v>
                </c:pt>
                <c:pt idx="117">
                  <c:v>2.1919685339496816E-3</c:v>
                </c:pt>
                <c:pt idx="118">
                  <c:v>-8.8358667879735748E-3</c:v>
                </c:pt>
                <c:pt idx="119">
                  <c:v>-7.7038274023130239E-3</c:v>
                </c:pt>
                <c:pt idx="120">
                  <c:v>2.2212358431308518E-2</c:v>
                </c:pt>
                <c:pt idx="121">
                  <c:v>1.4075349049382454E-2</c:v>
                </c:pt>
                <c:pt idx="122">
                  <c:v>2.8888798295158874E-3</c:v>
                </c:pt>
                <c:pt idx="123">
                  <c:v>-8.7900647908429018E-3</c:v>
                </c:pt>
                <c:pt idx="124">
                  <c:v>-2.1425198336912348E-2</c:v>
                </c:pt>
                <c:pt idx="125">
                  <c:v>8.9446904272923317E-3</c:v>
                </c:pt>
                <c:pt idx="126">
                  <c:v>2.4017758564479803E-2</c:v>
                </c:pt>
                <c:pt idx="127">
                  <c:v>-2.1622196539835156E-2</c:v>
                </c:pt>
                <c:pt idx="128">
                  <c:v>5.6448793898406253E-3</c:v>
                </c:pt>
                <c:pt idx="129">
                  <c:v>-2.4218262036424416E-2</c:v>
                </c:pt>
                <c:pt idx="130">
                  <c:v>-1.2082574938235738E-2</c:v>
                </c:pt>
                <c:pt idx="131">
                  <c:v>-6.8124021622408782E-3</c:v>
                </c:pt>
                <c:pt idx="132">
                  <c:v>3.1165912746029686E-3</c:v>
                </c:pt>
                <c:pt idx="133">
                  <c:v>-1.3062254040449667E-2</c:v>
                </c:pt>
                <c:pt idx="134">
                  <c:v>-7.6728503103021721E-3</c:v>
                </c:pt>
                <c:pt idx="135">
                  <c:v>-8.7977224205309189E-4</c:v>
                </c:pt>
                <c:pt idx="136">
                  <c:v>8.6926753057877965E-3</c:v>
                </c:pt>
                <c:pt idx="137">
                  <c:v>3.4627886831553725E-2</c:v>
                </c:pt>
                <c:pt idx="138">
                  <c:v>-4.6772995559021735E-3</c:v>
                </c:pt>
                <c:pt idx="139">
                  <c:v>1.2537983440073199E-2</c:v>
                </c:pt>
                <c:pt idx="140">
                  <c:v>-1.4892452009664402E-2</c:v>
                </c:pt>
                <c:pt idx="141">
                  <c:v>-1.7318921795021737E-2</c:v>
                </c:pt>
                <c:pt idx="142">
                  <c:v>1.5209418663528708E-2</c:v>
                </c:pt>
                <c:pt idx="143">
                  <c:v>-7.4434927126597076E-3</c:v>
                </c:pt>
                <c:pt idx="144">
                  <c:v>8.0662919758501973E-3</c:v>
                </c:pt>
                <c:pt idx="145">
                  <c:v>-3.4922416911431328E-3</c:v>
                </c:pt>
                <c:pt idx="146">
                  <c:v>7.5739780119358094E-3</c:v>
                </c:pt>
                <c:pt idx="147">
                  <c:v>2.1104600469936365E-2</c:v>
                </c:pt>
                <c:pt idx="148">
                  <c:v>1.126828172898013E-2</c:v>
                </c:pt>
                <c:pt idx="149">
                  <c:v>1.2151060823076456E-2</c:v>
                </c:pt>
                <c:pt idx="150">
                  <c:v>6.9162504031265769E-3</c:v>
                </c:pt>
                <c:pt idx="151">
                  <c:v>4.6205875702767935E-3</c:v>
                </c:pt>
                <c:pt idx="152">
                  <c:v>2.4732055579035409E-2</c:v>
                </c:pt>
                <c:pt idx="153">
                  <c:v>-4.1647204764750853E-3</c:v>
                </c:pt>
                <c:pt idx="154">
                  <c:v>5.46976072642626E-3</c:v>
                </c:pt>
                <c:pt idx="155">
                  <c:v>6.4982934888280003E-3</c:v>
                </c:pt>
                <c:pt idx="156">
                  <c:v>4.5318094105446958E-3</c:v>
                </c:pt>
                <c:pt idx="157">
                  <c:v>5.7203545816711526E-3</c:v>
                </c:pt>
                <c:pt idx="158">
                  <c:v>2.2181956239945351E-2</c:v>
                </c:pt>
                <c:pt idx="159">
                  <c:v>-2.0427523189380722E-2</c:v>
                </c:pt>
                <c:pt idx="160">
                  <c:v>1.4093419777195443E-2</c:v>
                </c:pt>
                <c:pt idx="161">
                  <c:v>-1.1802712119151449E-2</c:v>
                </c:pt>
                <c:pt idx="162">
                  <c:v>4.254570147210314E-2</c:v>
                </c:pt>
                <c:pt idx="163">
                  <c:v>-5.0672588683711418E-2</c:v>
                </c:pt>
                <c:pt idx="164">
                  <c:v>-1.0681782219788416E-2</c:v>
                </c:pt>
                <c:pt idx="165">
                  <c:v>5.2340948953241186E-5</c:v>
                </c:pt>
                <c:pt idx="166">
                  <c:v>3.0666979508278461E-2</c:v>
                </c:pt>
                <c:pt idx="167">
                  <c:v>9.9805558349814211E-3</c:v>
                </c:pt>
                <c:pt idx="168">
                  <c:v>-4.8942400158692115E-3</c:v>
                </c:pt>
                <c:pt idx="169">
                  <c:v>-2.4922806420655487E-3</c:v>
                </c:pt>
                <c:pt idx="170">
                  <c:v>4.012367796872948E-3</c:v>
                </c:pt>
                <c:pt idx="171">
                  <c:v>-5.2021359324617581E-3</c:v>
                </c:pt>
                <c:pt idx="172">
                  <c:v>1.5139427644300605E-2</c:v>
                </c:pt>
                <c:pt idx="173">
                  <c:v>-1.789209433991432E-2</c:v>
                </c:pt>
                <c:pt idx="174">
                  <c:v>0</c:v>
                </c:pt>
                <c:pt idx="175">
                  <c:v>3.0148638209847218E-2</c:v>
                </c:pt>
                <c:pt idx="176">
                  <c:v>-1.3627421171784448E-2</c:v>
                </c:pt>
                <c:pt idx="177">
                  <c:v>1.3072081567352701E-2</c:v>
                </c:pt>
                <c:pt idx="178">
                  <c:v>7.1876615334261432E-3</c:v>
                </c:pt>
                <c:pt idx="179">
                  <c:v>3.5980428094292118E-2</c:v>
                </c:pt>
                <c:pt idx="180">
                  <c:v>-1.1182961827130312E-2</c:v>
                </c:pt>
                <c:pt idx="181">
                  <c:v>7.3733238045226801E-2</c:v>
                </c:pt>
                <c:pt idx="182">
                  <c:v>1.6237253683017042E-2</c:v>
                </c:pt>
                <c:pt idx="183">
                  <c:v>-4.2967208210201308E-2</c:v>
                </c:pt>
                <c:pt idx="184">
                  <c:v>9.6176973030391349E-4</c:v>
                </c:pt>
                <c:pt idx="185">
                  <c:v>-1.3974548110093001E-2</c:v>
                </c:pt>
                <c:pt idx="186">
                  <c:v>-1.8159344831181552E-2</c:v>
                </c:pt>
                <c:pt idx="187">
                  <c:v>-2.1547094703512903E-2</c:v>
                </c:pt>
                <c:pt idx="188">
                  <c:v>-8.5696163047457672E-3</c:v>
                </c:pt>
                <c:pt idx="189">
                  <c:v>2.2606533384397692E-4</c:v>
                </c:pt>
                <c:pt idx="190">
                  <c:v>-1.2427273813110102E-3</c:v>
                </c:pt>
                <c:pt idx="191">
                  <c:v>-5.4048099141789973E-3</c:v>
                </c:pt>
                <c:pt idx="192">
                  <c:v>-2.1881252852825241E-2</c:v>
                </c:pt>
                <c:pt idx="193">
                  <c:v>1.600299939747845E-2</c:v>
                </c:pt>
                <c:pt idx="194">
                  <c:v>-4.5667265821485725E-3</c:v>
                </c:pt>
                <c:pt idx="195">
                  <c:v>9.7714281485376392E-3</c:v>
                </c:pt>
                <c:pt idx="196">
                  <c:v>1.0104980369200819E-3</c:v>
                </c:pt>
                <c:pt idx="197">
                  <c:v>3.6667247199106669E-2</c:v>
                </c:pt>
                <c:pt idx="198">
                  <c:v>-1.973065045212764E-2</c:v>
                </c:pt>
                <c:pt idx="199">
                  <c:v>-4.4459717557727959E-3</c:v>
                </c:pt>
                <c:pt idx="200">
                  <c:v>1.328238454286714E-2</c:v>
                </c:pt>
                <c:pt idx="201">
                  <c:v>-5.3456083609854724E-3</c:v>
                </c:pt>
                <c:pt idx="202">
                  <c:v>-1.9247194781003476E-2</c:v>
                </c:pt>
                <c:pt idx="203">
                  <c:v>-2.3673032588182718E-2</c:v>
                </c:pt>
                <c:pt idx="204">
                  <c:v>4.665339656710954E-2</c:v>
                </c:pt>
                <c:pt idx="205">
                  <c:v>-1.2579501465477153E-2</c:v>
                </c:pt>
                <c:pt idx="206">
                  <c:v>3.4098659116479267E-4</c:v>
                </c:pt>
                <c:pt idx="207">
                  <c:v>-7.8134244179423763E-3</c:v>
                </c:pt>
                <c:pt idx="208">
                  <c:v>1.4600458198948502E-2</c:v>
                </c:pt>
                <c:pt idx="209">
                  <c:v>-2.1513510881267427E-2</c:v>
                </c:pt>
                <c:pt idx="210">
                  <c:v>-6.3648252389170061E-3</c:v>
                </c:pt>
                <c:pt idx="211">
                  <c:v>5.5669989747038557E-4</c:v>
                </c:pt>
                <c:pt idx="212">
                  <c:v>1.0186465201342681E-2</c:v>
                </c:pt>
                <c:pt idx="213">
                  <c:v>3.8010824301959539E-2</c:v>
                </c:pt>
                <c:pt idx="214">
                  <c:v>1.9887699582601063E-3</c:v>
                </c:pt>
                <c:pt idx="215">
                  <c:v>-1.696551727607549E-3</c:v>
                </c:pt>
                <c:pt idx="216">
                  <c:v>1.0990736278172597E-2</c:v>
                </c:pt>
                <c:pt idx="217">
                  <c:v>2.4852083796987603E-3</c:v>
                </c:pt>
                <c:pt idx="218">
                  <c:v>5.5250400461551103E-3</c:v>
                </c:pt>
                <c:pt idx="219">
                  <c:v>1.888323593514734E-2</c:v>
                </c:pt>
                <c:pt idx="220">
                  <c:v>4.1841921138528207E-2</c:v>
                </c:pt>
                <c:pt idx="221">
                  <c:v>-4.1781210213578571E-2</c:v>
                </c:pt>
                <c:pt idx="222">
                  <c:v>7.6180397066007519E-3</c:v>
                </c:pt>
                <c:pt idx="223">
                  <c:v>-8.1643053873877661E-3</c:v>
                </c:pt>
                <c:pt idx="224">
                  <c:v>-6.1099370379099176E-3</c:v>
                </c:pt>
                <c:pt idx="225">
                  <c:v>2.0349185171622129E-2</c:v>
                </c:pt>
                <c:pt idx="226">
                  <c:v>1.8637552581778068E-2</c:v>
                </c:pt>
                <c:pt idx="227">
                  <c:v>-2.6912447327575112E-2</c:v>
                </c:pt>
                <c:pt idx="228">
                  <c:v>2.8669806720411438E-2</c:v>
                </c:pt>
                <c:pt idx="229">
                  <c:v>-3.2082363353309343E-2</c:v>
                </c:pt>
                <c:pt idx="230">
                  <c:v>1.891483558919077E-2</c:v>
                </c:pt>
                <c:pt idx="231">
                  <c:v>3.462866890190007E-2</c:v>
                </c:pt>
                <c:pt idx="232">
                  <c:v>4.2449253348739117E-3</c:v>
                </c:pt>
                <c:pt idx="233">
                  <c:v>-2.1488377427845089E-2</c:v>
                </c:pt>
                <c:pt idx="234">
                  <c:v>1.6088865691456965E-2</c:v>
                </c:pt>
                <c:pt idx="235">
                  <c:v>1.2709438519673317E-2</c:v>
                </c:pt>
                <c:pt idx="236">
                  <c:v>-1.1679970181250692E-3</c:v>
                </c:pt>
                <c:pt idx="237">
                  <c:v>-2.0412801977608183E-2</c:v>
                </c:pt>
                <c:pt idx="238">
                  <c:v>1.4786635230779586E-2</c:v>
                </c:pt>
                <c:pt idx="239">
                  <c:v>-1.1600929375304883E-3</c:v>
                </c:pt>
                <c:pt idx="240">
                  <c:v>-1.7376198985408486E-3</c:v>
                </c:pt>
                <c:pt idx="241">
                  <c:v>-9.7262092560767288E-3</c:v>
                </c:pt>
                <c:pt idx="242">
                  <c:v>1.1850377284672167E-2</c:v>
                </c:pt>
                <c:pt idx="243">
                  <c:v>6.7240183513740271E-3</c:v>
                </c:pt>
                <c:pt idx="244">
                  <c:v>2.5891839322196311E-2</c:v>
                </c:pt>
                <c:pt idx="245">
                  <c:v>3.6059481177332098E-2</c:v>
                </c:pt>
                <c:pt idx="246">
                  <c:v>-5.7074055100524872E-2</c:v>
                </c:pt>
                <c:pt idx="247">
                  <c:v>-1.4046902165874319E-2</c:v>
                </c:pt>
                <c:pt idx="248">
                  <c:v>-8.002859703745804E-3</c:v>
                </c:pt>
                <c:pt idx="249">
                  <c:v>-2.3566139373707462E-3</c:v>
                </c:pt>
                <c:pt idx="250">
                  <c:v>3.4693790846050364E-2</c:v>
                </c:pt>
                <c:pt idx="251">
                  <c:v>4.8857881423466521E-3</c:v>
                </c:pt>
                <c:pt idx="252">
                  <c:v>1.1784031705366476E-2</c:v>
                </c:pt>
                <c:pt idx="253">
                  <c:v>-5.7429206253546495E-3</c:v>
                </c:pt>
                <c:pt idx="254">
                  <c:v>6.4128476283694799E-3</c:v>
                </c:pt>
                <c:pt idx="255">
                  <c:v>-2.2090580325886998E-3</c:v>
                </c:pt>
                <c:pt idx="256">
                  <c:v>-3.2044890229649767E-3</c:v>
                </c:pt>
                <c:pt idx="257">
                  <c:v>9.3752779381184436E-3</c:v>
                </c:pt>
                <c:pt idx="258">
                  <c:v>-7.9745773589333258E-3</c:v>
                </c:pt>
                <c:pt idx="259">
                  <c:v>-2.2668187585164214E-3</c:v>
                </c:pt>
                <c:pt idx="260">
                  <c:v>-1.2047540963385539E-2</c:v>
                </c:pt>
                <c:pt idx="261">
                  <c:v>-2.7580347182172948E-2</c:v>
                </c:pt>
                <c:pt idx="262">
                  <c:v>-1.5245165996552111E-2</c:v>
                </c:pt>
                <c:pt idx="263">
                  <c:v>-8.3493375582537003E-3</c:v>
                </c:pt>
                <c:pt idx="264">
                  <c:v>-2.3104072221283856E-3</c:v>
                </c:pt>
                <c:pt idx="265">
                  <c:v>4.8141641635401321E-3</c:v>
                </c:pt>
                <c:pt idx="266">
                  <c:v>-6.8915831440418914E-4</c:v>
                </c:pt>
                <c:pt idx="267">
                  <c:v>7.733212597893965E-3</c:v>
                </c:pt>
                <c:pt idx="268">
                  <c:v>1.4622932061571055E-2</c:v>
                </c:pt>
                <c:pt idx="269">
                  <c:v>-6.5749813960931788E-3</c:v>
                </c:pt>
                <c:pt idx="270">
                  <c:v>1.846840200147233E-3</c:v>
                </c:pt>
                <c:pt idx="271">
                  <c:v>-1.1660461648471827E-2</c:v>
                </c:pt>
                <c:pt idx="272">
                  <c:v>5.041593250221301E-4</c:v>
                </c:pt>
                <c:pt idx="273">
                  <c:v>-1.737217968468573E-2</c:v>
                </c:pt>
                <c:pt idx="274">
                  <c:v>-4.3044773214589487E-2</c:v>
                </c:pt>
                <c:pt idx="275">
                  <c:v>-1.5193743787332032E-2</c:v>
                </c:pt>
                <c:pt idx="276">
                  <c:v>9.6310095099504889E-2</c:v>
                </c:pt>
                <c:pt idx="277">
                  <c:v>7.0814693788796628E-4</c:v>
                </c:pt>
                <c:pt idx="278">
                  <c:v>1.8393265426490901E-2</c:v>
                </c:pt>
                <c:pt idx="279">
                  <c:v>-3.0109523525242158E-2</c:v>
                </c:pt>
                <c:pt idx="280">
                  <c:v>-2.1721507528576711E-2</c:v>
                </c:pt>
                <c:pt idx="281">
                  <c:v>-3.0545152969167159E-2</c:v>
                </c:pt>
                <c:pt idx="282">
                  <c:v>-3.4320295289920436E-2</c:v>
                </c:pt>
                <c:pt idx="283">
                  <c:v>5.9128468964257715E-3</c:v>
                </c:pt>
                <c:pt idx="284">
                  <c:v>-5.7960994793297728E-3</c:v>
                </c:pt>
                <c:pt idx="285">
                  <c:v>-1.0337510026609837E-2</c:v>
                </c:pt>
                <c:pt idx="286">
                  <c:v>4.0525731374308231E-3</c:v>
                </c:pt>
                <c:pt idx="287">
                  <c:v>5.6933218584475108E-2</c:v>
                </c:pt>
                <c:pt idx="288">
                  <c:v>3.9996361351799098E-3</c:v>
                </c:pt>
                <c:pt idx="289">
                  <c:v>4.2959118395688362E-2</c:v>
                </c:pt>
                <c:pt idx="290">
                  <c:v>-2.1647244985510381E-2</c:v>
                </c:pt>
                <c:pt idx="291">
                  <c:v>1.1343585789106362E-3</c:v>
                </c:pt>
                <c:pt idx="292">
                  <c:v>1.5144825258606495E-3</c:v>
                </c:pt>
                <c:pt idx="293">
                  <c:v>3.8955513083532754E-2</c:v>
                </c:pt>
                <c:pt idx="294">
                  <c:v>5.8608708808355042E-3</c:v>
                </c:pt>
                <c:pt idx="295">
                  <c:v>-1.286191364240781E-2</c:v>
                </c:pt>
                <c:pt idx="296">
                  <c:v>1.5109997107054969E-2</c:v>
                </c:pt>
                <c:pt idx="297">
                  <c:v>-1.5874069078457213E-3</c:v>
                </c:pt>
                <c:pt idx="298">
                  <c:v>-1.391372449363496E-2</c:v>
                </c:pt>
                <c:pt idx="299">
                  <c:v>3.6775682778436597E-2</c:v>
                </c:pt>
                <c:pt idx="300">
                  <c:v>-1.3032563876374951E-2</c:v>
                </c:pt>
                <c:pt idx="301">
                  <c:v>-1.2205790008252849E-2</c:v>
                </c:pt>
                <c:pt idx="302">
                  <c:v>-8.5675689822391264E-4</c:v>
                </c:pt>
                <c:pt idx="303">
                  <c:v>-2.0925766005673311E-2</c:v>
                </c:pt>
                <c:pt idx="304">
                  <c:v>1.1484311134754595E-2</c:v>
                </c:pt>
                <c:pt idx="305">
                  <c:v>-1.6952848582966536E-2</c:v>
                </c:pt>
                <c:pt idx="306">
                  <c:v>-2.3023055919248001E-2</c:v>
                </c:pt>
                <c:pt idx="307">
                  <c:v>-2.5076797824336706E-4</c:v>
                </c:pt>
                <c:pt idx="308">
                  <c:v>-4.6279006925778387E-3</c:v>
                </c:pt>
                <c:pt idx="309">
                  <c:v>-1.1230147494889178E-2</c:v>
                </c:pt>
                <c:pt idx="310">
                  <c:v>-2.2209576708827845E-2</c:v>
                </c:pt>
                <c:pt idx="311">
                  <c:v>4.5359780213680293E-3</c:v>
                </c:pt>
                <c:pt idx="312">
                  <c:v>1.0787196657826521E-2</c:v>
                </c:pt>
                <c:pt idx="313">
                  <c:v>1.5374943969028068E-2</c:v>
                </c:pt>
                <c:pt idx="314">
                  <c:v>1.4288643174027208E-2</c:v>
                </c:pt>
                <c:pt idx="315">
                  <c:v>1.4623861833522484E-2</c:v>
                </c:pt>
                <c:pt idx="316">
                  <c:v>-9.6249587733741402E-3</c:v>
                </c:pt>
                <c:pt idx="317">
                  <c:v>4.4414835284884899E-4</c:v>
                </c:pt>
                <c:pt idx="318">
                  <c:v>-1.3740289283690031E-2</c:v>
                </c:pt>
                <c:pt idx="319">
                  <c:v>-2.9118089495533562E-2</c:v>
                </c:pt>
                <c:pt idx="320">
                  <c:v>1.9710213496301688E-2</c:v>
                </c:pt>
                <c:pt idx="321">
                  <c:v>2.7983087863935809E-2</c:v>
                </c:pt>
                <c:pt idx="322">
                  <c:v>-5.4059342388219798E-3</c:v>
                </c:pt>
                <c:pt idx="323">
                  <c:v>4.5614316917038392E-2</c:v>
                </c:pt>
                <c:pt idx="324">
                  <c:v>1.6736232120762994E-2</c:v>
                </c:pt>
                <c:pt idx="325">
                  <c:v>2.8138087773240079E-2</c:v>
                </c:pt>
                <c:pt idx="326">
                  <c:v>-1.4570687746980392E-3</c:v>
                </c:pt>
                <c:pt idx="327">
                  <c:v>2.6344117708612322E-2</c:v>
                </c:pt>
                <c:pt idx="328">
                  <c:v>4.2719829770379532E-4</c:v>
                </c:pt>
                <c:pt idx="329">
                  <c:v>2.7215019215025706E-2</c:v>
                </c:pt>
                <c:pt idx="330">
                  <c:v>9.706672285662802E-3</c:v>
                </c:pt>
                <c:pt idx="331">
                  <c:v>8.981318490386421E-3</c:v>
                </c:pt>
                <c:pt idx="332">
                  <c:v>1.01919347462541E-2</c:v>
                </c:pt>
                <c:pt idx="333">
                  <c:v>-3.7623150618031932E-2</c:v>
                </c:pt>
                <c:pt idx="334">
                  <c:v>3.0941694884877816E-2</c:v>
                </c:pt>
                <c:pt idx="335">
                  <c:v>6.3802055425945543E-3</c:v>
                </c:pt>
                <c:pt idx="336">
                  <c:v>2.1848393147688491E-2</c:v>
                </c:pt>
                <c:pt idx="337">
                  <c:v>-1.4972397943148535E-2</c:v>
                </c:pt>
                <c:pt idx="338">
                  <c:v>-2.4786921771070249E-2</c:v>
                </c:pt>
                <c:pt idx="339">
                  <c:v>5.9189110931914487E-4</c:v>
                </c:pt>
                <c:pt idx="340">
                  <c:v>2.9897817664071177E-2</c:v>
                </c:pt>
                <c:pt idx="341">
                  <c:v>1.5833087651712475E-2</c:v>
                </c:pt>
                <c:pt idx="342">
                  <c:v>1.939985747368517E-2</c:v>
                </c:pt>
                <c:pt idx="343">
                  <c:v>8.4080768206900719E-3</c:v>
                </c:pt>
                <c:pt idx="344">
                  <c:v>-2.4160136388609574E-2</c:v>
                </c:pt>
                <c:pt idx="345">
                  <c:v>-1.2432980076971486E-3</c:v>
                </c:pt>
                <c:pt idx="346">
                  <c:v>5.3727985972333884E-3</c:v>
                </c:pt>
                <c:pt idx="347">
                  <c:v>-3.1960116069301167E-3</c:v>
                </c:pt>
                <c:pt idx="348">
                  <c:v>0</c:v>
                </c:pt>
                <c:pt idx="349">
                  <c:v>7.8131501453585217E-3</c:v>
                </c:pt>
                <c:pt idx="350">
                  <c:v>-1.7956874119958621E-2</c:v>
                </c:pt>
                <c:pt idx="351">
                  <c:v>1.6232735761818926E-2</c:v>
                </c:pt>
                <c:pt idx="352">
                  <c:v>3.9228043400511116E-3</c:v>
                </c:pt>
                <c:pt idx="353">
                  <c:v>-1.9230613259301189E-2</c:v>
                </c:pt>
                <c:pt idx="354">
                  <c:v>-2.2342612262086954E-2</c:v>
                </c:pt>
                <c:pt idx="355">
                  <c:v>4.8752460333062124E-2</c:v>
                </c:pt>
                <c:pt idx="356">
                  <c:v>2.1528581456713672E-2</c:v>
                </c:pt>
                <c:pt idx="357">
                  <c:v>6.3301623487286374E-3</c:v>
                </c:pt>
                <c:pt idx="358">
                  <c:v>7.4361936126667149E-3</c:v>
                </c:pt>
                <c:pt idx="359">
                  <c:v>1.963039803400253E-2</c:v>
                </c:pt>
                <c:pt idx="360">
                  <c:v>3.8551841244292362E-3</c:v>
                </c:pt>
                <c:pt idx="361">
                  <c:v>1.5967060831683147E-3</c:v>
                </c:pt>
                <c:pt idx="362">
                  <c:v>5.2281087124597366E-3</c:v>
                </c:pt>
                <c:pt idx="363">
                  <c:v>-2.6694945193271528E-2</c:v>
                </c:pt>
                <c:pt idx="364">
                  <c:v>-1.8915257089175564E-3</c:v>
                </c:pt>
                <c:pt idx="365">
                  <c:v>-7.3918938933119674E-4</c:v>
                </c:pt>
                <c:pt idx="366">
                  <c:v>4.9382816405825767E-3</c:v>
                </c:pt>
                <c:pt idx="367">
                  <c:v>-2.9751035998383871E-2</c:v>
                </c:pt>
                <c:pt idx="368">
                  <c:v>3.2891274923002818E-2</c:v>
                </c:pt>
                <c:pt idx="369">
                  <c:v>-7.8321848083208103E-3</c:v>
                </c:pt>
                <c:pt idx="370">
                  <c:v>1.6437909512134327E-3</c:v>
                </c:pt>
                <c:pt idx="371">
                  <c:v>-1.645007406243423E-4</c:v>
                </c:pt>
                <c:pt idx="372">
                  <c:v>-8.190724798576042E-3</c:v>
                </c:pt>
                <c:pt idx="373">
                  <c:v>5.4996675747448973E-2</c:v>
                </c:pt>
                <c:pt idx="374">
                  <c:v>1.7738053110766816E-2</c:v>
                </c:pt>
                <c:pt idx="375">
                  <c:v>1.9041446763186996E-2</c:v>
                </c:pt>
                <c:pt idx="376">
                  <c:v>-1.7285365883417128E-2</c:v>
                </c:pt>
                <c:pt idx="377">
                  <c:v>3.2057747650103149E-2</c:v>
                </c:pt>
                <c:pt idx="378">
                  <c:v>7.3774185871146505E-3</c:v>
                </c:pt>
                <c:pt idx="379">
                  <c:v>1.0660885824644549E-2</c:v>
                </c:pt>
                <c:pt idx="380">
                  <c:v>-5.0689016877596303E-3</c:v>
                </c:pt>
                <c:pt idx="381">
                  <c:v>-3.5313191969443443E-2</c:v>
                </c:pt>
                <c:pt idx="382">
                  <c:v>2.2071593989033897E-2</c:v>
                </c:pt>
                <c:pt idx="383">
                  <c:v>5.57772312963132E-2</c:v>
                </c:pt>
                <c:pt idx="384">
                  <c:v>5.9649974827847632E-3</c:v>
                </c:pt>
                <c:pt idx="385">
                  <c:v>2.5120786157326307E-3</c:v>
                </c:pt>
                <c:pt idx="386">
                  <c:v>1.0209627309806233E-2</c:v>
                </c:pt>
                <c:pt idx="387">
                  <c:v>-1.0744811778559389E-3</c:v>
                </c:pt>
                <c:pt idx="388">
                  <c:v>2.9292584303577918E-4</c:v>
                </c:pt>
                <c:pt idx="389">
                  <c:v>1.3865210566941811E-2</c:v>
                </c:pt>
                <c:pt idx="390">
                  <c:v>2.9441965815378373E-2</c:v>
                </c:pt>
                <c:pt idx="391">
                  <c:v>1.0198358073197367E-4</c:v>
                </c:pt>
                <c:pt idx="392">
                  <c:v>-2.4447399361826861E-3</c:v>
                </c:pt>
                <c:pt idx="393">
                  <c:v>1.2180917281258721E-2</c:v>
                </c:pt>
                <c:pt idx="394">
                  <c:v>-4.8286938225794562E-3</c:v>
                </c:pt>
                <c:pt idx="395">
                  <c:v>1.1856420142382529E-2</c:v>
                </c:pt>
                <c:pt idx="396">
                  <c:v>4.5738125473767533E-3</c:v>
                </c:pt>
                <c:pt idx="397">
                  <c:v>8.338545407067929E-4</c:v>
                </c:pt>
                <c:pt idx="398">
                  <c:v>3.1351858232560287E-2</c:v>
                </c:pt>
                <c:pt idx="399">
                  <c:v>4.2307028924279795E-2</c:v>
                </c:pt>
                <c:pt idx="400">
                  <c:v>-9.1620752641292137E-3</c:v>
                </c:pt>
                <c:pt idx="401">
                  <c:v>2.2950720488929655E-2</c:v>
                </c:pt>
                <c:pt idx="402">
                  <c:v>3.1561489107745686E-2</c:v>
                </c:pt>
                <c:pt idx="403">
                  <c:v>-2.5626076180059267E-2</c:v>
                </c:pt>
                <c:pt idx="404">
                  <c:v>1.948089769819159E-3</c:v>
                </c:pt>
                <c:pt idx="405">
                  <c:v>-1.1463947145687926E-3</c:v>
                </c:pt>
                <c:pt idx="406">
                  <c:v>-1.9177892731860702E-2</c:v>
                </c:pt>
                <c:pt idx="407">
                  <c:v>9.0324651577403468E-3</c:v>
                </c:pt>
                <c:pt idx="408">
                  <c:v>1.9006754906652826E-2</c:v>
                </c:pt>
                <c:pt idx="409">
                  <c:v>1.02243251541823E-2</c:v>
                </c:pt>
                <c:pt idx="410">
                  <c:v>2.9269226048288369E-2</c:v>
                </c:pt>
                <c:pt idx="411">
                  <c:v>-2.3882796163177372E-2</c:v>
                </c:pt>
                <c:pt idx="412">
                  <c:v>-6.5535635376749689E-3</c:v>
                </c:pt>
                <c:pt idx="413">
                  <c:v>8.4339260613969409E-3</c:v>
                </c:pt>
                <c:pt idx="414">
                  <c:v>-1.9977678657998208E-3</c:v>
                </c:pt>
                <c:pt idx="415">
                  <c:v>1.1215512167795051E-2</c:v>
                </c:pt>
                <c:pt idx="416">
                  <c:v>1.1222658380023112E-2</c:v>
                </c:pt>
                <c:pt idx="417">
                  <c:v>-6.2238381635657007E-3</c:v>
                </c:pt>
                <c:pt idx="418">
                  <c:v>-2.3699747452563827E-2</c:v>
                </c:pt>
                <c:pt idx="419">
                  <c:v>8.1599351732935925E-4</c:v>
                </c:pt>
                <c:pt idx="420">
                  <c:v>-8.5927142723711911E-3</c:v>
                </c:pt>
                <c:pt idx="421">
                  <c:v>-1.4007117644869792E-2</c:v>
                </c:pt>
                <c:pt idx="422">
                  <c:v>-2.1765730969435907E-2</c:v>
                </c:pt>
                <c:pt idx="423">
                  <c:v>1.189555043767419E-2</c:v>
                </c:pt>
                <c:pt idx="424">
                  <c:v>1.6619619870346897E-2</c:v>
                </c:pt>
                <c:pt idx="425">
                  <c:v>6.9108775398470101E-3</c:v>
                </c:pt>
                <c:pt idx="426">
                  <c:v>-7.7140443548655534E-3</c:v>
                </c:pt>
                <c:pt idx="427">
                  <c:v>1.8367586383013727E-3</c:v>
                </c:pt>
                <c:pt idx="428">
                  <c:v>1.2719875476290776E-2</c:v>
                </c:pt>
                <c:pt idx="429">
                  <c:v>0</c:v>
                </c:pt>
                <c:pt idx="430">
                  <c:v>1.6544818577275643E-2</c:v>
                </c:pt>
                <c:pt idx="431">
                  <c:v>5.3962057740890863E-2</c:v>
                </c:pt>
                <c:pt idx="432">
                  <c:v>1.5352006557484039E-2</c:v>
                </c:pt>
                <c:pt idx="433">
                  <c:v>-6.1943185229369228E-3</c:v>
                </c:pt>
                <c:pt idx="434">
                  <c:v>1.0897218833695746E-2</c:v>
                </c:pt>
                <c:pt idx="435">
                  <c:v>-1.6677581749195303E-2</c:v>
                </c:pt>
                <c:pt idx="436">
                  <c:v>3.3767621850389277E-2</c:v>
                </c:pt>
                <c:pt idx="437">
                  <c:v>-8.5172795188791992E-3</c:v>
                </c:pt>
                <c:pt idx="438">
                  <c:v>1.6584987558851464E-2</c:v>
                </c:pt>
                <c:pt idx="439">
                  <c:v>-3.3911601560703093E-3</c:v>
                </c:pt>
                <c:pt idx="440">
                  <c:v>3.4036259024170852E-2</c:v>
                </c:pt>
                <c:pt idx="441">
                  <c:v>-2.6849034358065505E-2</c:v>
                </c:pt>
                <c:pt idx="442">
                  <c:v>-4.5130078435517175E-2</c:v>
                </c:pt>
                <c:pt idx="443">
                  <c:v>-3.5104288045580308E-2</c:v>
                </c:pt>
                <c:pt idx="444">
                  <c:v>-1.3464978622378712E-2</c:v>
                </c:pt>
                <c:pt idx="445">
                  <c:v>1.9125035712279552E-3</c:v>
                </c:pt>
                <c:pt idx="446">
                  <c:v>-8.1029995311011731E-3</c:v>
                </c:pt>
                <c:pt idx="447">
                  <c:v>5.1163179011045586E-3</c:v>
                </c:pt>
                <c:pt idx="448">
                  <c:v>6.2223486629481546E-3</c:v>
                </c:pt>
                <c:pt idx="449">
                  <c:v>-8.486275754418118E-3</c:v>
                </c:pt>
                <c:pt idx="450">
                  <c:v>-1.1901219889076587E-4</c:v>
                </c:pt>
                <c:pt idx="451">
                  <c:v>-4.1565287560657738E-3</c:v>
                </c:pt>
                <c:pt idx="452">
                  <c:v>-6.7324414217484543E-3</c:v>
                </c:pt>
                <c:pt idx="453">
                  <c:v>-1.3562700590132872E-2</c:v>
                </c:pt>
                <c:pt idx="454">
                  <c:v>1.0037432544447585E-2</c:v>
                </c:pt>
                <c:pt idx="455">
                  <c:v>7.653849551448615E-3</c:v>
                </c:pt>
                <c:pt idx="456">
                  <c:v>-2.6478481659651592E-2</c:v>
                </c:pt>
                <c:pt idx="457">
                  <c:v>1.3676615590801825E-2</c:v>
                </c:pt>
                <c:pt idx="458">
                  <c:v>-1.4482092879618573E-2</c:v>
                </c:pt>
                <c:pt idx="459">
                  <c:v>1.6234122761883348E-2</c:v>
                </c:pt>
                <c:pt idx="460">
                  <c:v>8.3348489791192325E-3</c:v>
                </c:pt>
                <c:pt idx="461">
                  <c:v>5.5558982090695031E-3</c:v>
                </c:pt>
                <c:pt idx="462">
                  <c:v>1.0674258263118463E-3</c:v>
                </c:pt>
                <c:pt idx="463">
                  <c:v>-4.8535164824023537E-3</c:v>
                </c:pt>
                <c:pt idx="464">
                  <c:v>-3.8894503626031376E-3</c:v>
                </c:pt>
                <c:pt idx="465">
                  <c:v>-9.5996991008610484E-3</c:v>
                </c:pt>
                <c:pt idx="466">
                  <c:v>-1.6752745794686743E-2</c:v>
                </c:pt>
                <c:pt idx="467">
                  <c:v>-9.1241508896091686E-3</c:v>
                </c:pt>
                <c:pt idx="468">
                  <c:v>7.3357188597280659E-2</c:v>
                </c:pt>
                <c:pt idx="469">
                  <c:v>-1.8160305379659045E-2</c:v>
                </c:pt>
                <c:pt idx="470">
                  <c:v>-2.5163274915620398E-3</c:v>
                </c:pt>
                <c:pt idx="471">
                  <c:v>-4.3670972058893323E-2</c:v>
                </c:pt>
                <c:pt idx="472">
                  <c:v>-7.0776551158288955E-3</c:v>
                </c:pt>
                <c:pt idx="473">
                  <c:v>1.4321147551323844E-2</c:v>
                </c:pt>
                <c:pt idx="474">
                  <c:v>1.9223519682495804E-2</c:v>
                </c:pt>
                <c:pt idx="475">
                  <c:v>-2.7726386032222303E-2</c:v>
                </c:pt>
                <c:pt idx="476">
                  <c:v>1.3245226750020723E-2</c:v>
                </c:pt>
                <c:pt idx="477">
                  <c:v>2.2038167733933703E-2</c:v>
                </c:pt>
                <c:pt idx="478">
                  <c:v>-7.7922472201656552E-3</c:v>
                </c:pt>
                <c:pt idx="479">
                  <c:v>-2.4741374678718026E-2</c:v>
                </c:pt>
                <c:pt idx="480">
                  <c:v>1.9523405569697218E-3</c:v>
                </c:pt>
                <c:pt idx="481">
                  <c:v>9.8192898934848644E-3</c:v>
                </c:pt>
                <c:pt idx="482">
                  <c:v>0</c:v>
                </c:pt>
                <c:pt idx="483">
                  <c:v>-1.7491815364698678E-2</c:v>
                </c:pt>
                <c:pt idx="484">
                  <c:v>1.3783815751177396E-2</c:v>
                </c:pt>
                <c:pt idx="485">
                  <c:v>1.3859186485527378E-2</c:v>
                </c:pt>
                <c:pt idx="486">
                  <c:v>1.512494861642253E-2</c:v>
                </c:pt>
                <c:pt idx="487">
                  <c:v>-1.2894246194500613E-2</c:v>
                </c:pt>
                <c:pt idx="488">
                  <c:v>7.0771703740850787E-3</c:v>
                </c:pt>
                <c:pt idx="489">
                  <c:v>2.5779258647616664E-2</c:v>
                </c:pt>
                <c:pt idx="490">
                  <c:v>4.3822346453952126E-3</c:v>
                </c:pt>
                <c:pt idx="491">
                  <c:v>-4.6364736131475272E-2</c:v>
                </c:pt>
                <c:pt idx="492">
                  <c:v>-4.6576619379512551E-4</c:v>
                </c:pt>
                <c:pt idx="493">
                  <c:v>-1.2954148302324464E-2</c:v>
                </c:pt>
                <c:pt idx="494">
                  <c:v>1.0628565858848891E-2</c:v>
                </c:pt>
                <c:pt idx="495">
                  <c:v>4.0048000673565967E-2</c:v>
                </c:pt>
                <c:pt idx="496">
                  <c:v>-4.7036208048159365E-3</c:v>
                </c:pt>
                <c:pt idx="497">
                  <c:v>-1.1960434409410959E-2</c:v>
                </c:pt>
                <c:pt idx="498">
                  <c:v>-5.8088006378315873E-3</c:v>
                </c:pt>
                <c:pt idx="499">
                  <c:v>3.9083368279154984E-3</c:v>
                </c:pt>
                <c:pt idx="500">
                  <c:v>-3.5536640098688343E-3</c:v>
                </c:pt>
                <c:pt idx="501">
                  <c:v>1.1775336774361614E-2</c:v>
                </c:pt>
                <c:pt idx="502">
                  <c:v>1.0826522206201894E-2</c:v>
                </c:pt>
                <c:pt idx="503">
                  <c:v>2.1640308993819041E-2</c:v>
                </c:pt>
                <c:pt idx="504">
                  <c:v>1.2061072536570879E-2</c:v>
                </c:pt>
                <c:pt idx="505">
                  <c:v>1.2510164524988471E-4</c:v>
                </c:pt>
                <c:pt idx="506">
                  <c:v>-4.8674043054915276E-3</c:v>
                </c:pt>
                <c:pt idx="507">
                  <c:v>9.2558509446366653E-3</c:v>
                </c:pt>
                <c:pt idx="508">
                  <c:v>-7.5367419721300609E-4</c:v>
                </c:pt>
                <c:pt idx="509">
                  <c:v>2.5116162382429475E-4</c:v>
                </c:pt>
                <c:pt idx="510">
                  <c:v>6.6788730408453151E-3</c:v>
                </c:pt>
                <c:pt idx="511">
                  <c:v>-4.4155752055913024E-3</c:v>
                </c:pt>
                <c:pt idx="512">
                  <c:v>7.2010923270175416E-3</c:v>
                </c:pt>
                <c:pt idx="513">
                  <c:v>8.9149851776605324E-3</c:v>
                </c:pt>
                <c:pt idx="514">
                  <c:v>2.3053288898324175E-3</c:v>
                </c:pt>
                <c:pt idx="515">
                  <c:v>2.5677251237238787E-3</c:v>
                </c:pt>
                <c:pt idx="516">
                  <c:v>1.2678048208092162E-2</c:v>
                </c:pt>
                <c:pt idx="517">
                  <c:v>-2.329127998312373E-2</c:v>
                </c:pt>
                <c:pt idx="518">
                  <c:v>-1.2513593106772542E-2</c:v>
                </c:pt>
                <c:pt idx="519">
                  <c:v>-5.5117263422368853E-3</c:v>
                </c:pt>
                <c:pt idx="520">
                  <c:v>-9.5730202076040275E-3</c:v>
                </c:pt>
                <c:pt idx="521">
                  <c:v>7.9503524359669404E-3</c:v>
                </c:pt>
                <c:pt idx="522">
                  <c:v>3.1032823972232709E-2</c:v>
                </c:pt>
                <c:pt idx="523">
                  <c:v>4.2545026464469154E-3</c:v>
                </c:pt>
                <c:pt idx="524">
                  <c:v>1.1042658491988695E-2</c:v>
                </c:pt>
                <c:pt idx="525">
                  <c:v>2.1790231580519008E-2</c:v>
                </c:pt>
                <c:pt idx="526">
                  <c:v>1.7508864788343344E-2</c:v>
                </c:pt>
                <c:pt idx="527">
                  <c:v>-4.4380871589318527E-2</c:v>
                </c:pt>
                <c:pt idx="528">
                  <c:v>-8.6703875418984583E-3</c:v>
                </c:pt>
                <c:pt idx="529">
                  <c:v>1.3752162762354738E-2</c:v>
                </c:pt>
                <c:pt idx="530">
                  <c:v>2.6160904390512881E-3</c:v>
                </c:pt>
                <c:pt idx="531">
                  <c:v>3.0452456179174744E-2</c:v>
                </c:pt>
                <c:pt idx="532">
                  <c:v>-4.4459487177833422E-3</c:v>
                </c:pt>
                <c:pt idx="533">
                  <c:v>-5.5940364137901218E-2</c:v>
                </c:pt>
                <c:pt idx="534">
                  <c:v>1.2792805909595121E-2</c:v>
                </c:pt>
                <c:pt idx="535">
                  <c:v>-1.2792805909595122E-2</c:v>
                </c:pt>
                <c:pt idx="536">
                  <c:v>9.3225884305879712E-3</c:v>
                </c:pt>
                <c:pt idx="537">
                  <c:v>1.9264116918803963E-3</c:v>
                </c:pt>
                <c:pt idx="538">
                  <c:v>1.4502390647879466E-2</c:v>
                </c:pt>
                <c:pt idx="539">
                  <c:v>-3.7753087866480004E-3</c:v>
                </c:pt>
                <c:pt idx="540">
                  <c:v>2.3267562967515643E-2</c:v>
                </c:pt>
                <c:pt idx="541">
                  <c:v>1.2041890226220759E-2</c:v>
                </c:pt>
                <c:pt idx="542">
                  <c:v>4.8576535947062608E-3</c:v>
                </c:pt>
                <c:pt idx="543">
                  <c:v>-2.1618708595568456E-3</c:v>
                </c:pt>
                <c:pt idx="544">
                  <c:v>-1.887810700890043E-3</c:v>
                </c:pt>
                <c:pt idx="545">
                  <c:v>-3.4965070587294257E-3</c:v>
                </c:pt>
                <c:pt idx="546">
                  <c:v>-1.3865040137171677E-2</c:v>
                </c:pt>
                <c:pt idx="547">
                  <c:v>-8.1751510158142564E-3</c:v>
                </c:pt>
                <c:pt idx="548">
                  <c:v>1.9717390548396616E-3</c:v>
                </c:pt>
                <c:pt idx="549">
                  <c:v>1.0183252714200862E-2</c:v>
                </c:pt>
                <c:pt idx="550">
                  <c:v>1.729613406364439E-2</c:v>
                </c:pt>
                <c:pt idx="551">
                  <c:v>-4.4051828437006758E-2</c:v>
                </c:pt>
                <c:pt idx="552">
                  <c:v>-3.3845469692435085E-2</c:v>
                </c:pt>
                <c:pt idx="553">
                  <c:v>-9.2155073109554102E-3</c:v>
                </c:pt>
                <c:pt idx="554">
                  <c:v>3.5582860668875678E-2</c:v>
                </c:pt>
                <c:pt idx="555">
                  <c:v>1.1567381278237332E-3</c:v>
                </c:pt>
                <c:pt idx="556">
                  <c:v>-5.1427103216219842E-4</c:v>
                </c:pt>
                <c:pt idx="557">
                  <c:v>3.4389215994968428E-2</c:v>
                </c:pt>
                <c:pt idx="558">
                  <c:v>1.1372120683794364E-2</c:v>
                </c:pt>
                <c:pt idx="559">
                  <c:v>-1.7737345728781821E-2</c:v>
                </c:pt>
                <c:pt idx="560">
                  <c:v>1.1903976010560237E-3</c:v>
                </c:pt>
                <c:pt idx="561">
                  <c:v>2.1267437033532521E-2</c:v>
                </c:pt>
                <c:pt idx="562">
                  <c:v>-1.7687718262254539E-2</c:v>
                </c:pt>
                <c:pt idx="563">
                  <c:v>-1.0963718565917876E-2</c:v>
                </c:pt>
                <c:pt idx="564">
                  <c:v>-6.5664195674804734E-4</c:v>
                </c:pt>
                <c:pt idx="565">
                  <c:v>2.1027738067478105E-3</c:v>
                </c:pt>
                <c:pt idx="566">
                  <c:v>9.6504153008249924E-3</c:v>
                </c:pt>
                <c:pt idx="567">
                  <c:v>3.9422646399087796E-2</c:v>
                </c:pt>
                <c:pt idx="568">
                  <c:v>-3.3293380041963708E-2</c:v>
                </c:pt>
                <c:pt idx="569">
                  <c:v>-1.0686616031736127E-3</c:v>
                </c:pt>
                <c:pt idx="570">
                  <c:v>-1.7470004922540423E-2</c:v>
                </c:pt>
                <c:pt idx="571">
                  <c:v>-7.7109445648763314E-3</c:v>
                </c:pt>
                <c:pt idx="572">
                  <c:v>3.9065043793909139E-4</c:v>
                </c:pt>
                <c:pt idx="573">
                  <c:v>6.4023214705137372E-3</c:v>
                </c:pt>
                <c:pt idx="574">
                  <c:v>2.4936032344977889E-3</c:v>
                </c:pt>
                <c:pt idx="575">
                  <c:v>-2.2864077314669537E-2</c:v>
                </c:pt>
                <c:pt idx="576">
                  <c:v>9.2903894022278912E-3</c:v>
                </c:pt>
                <c:pt idx="577">
                  <c:v>1.5415066835996537E-2</c:v>
                </c:pt>
                <c:pt idx="578">
                  <c:v>-2.727087580838379E-2</c:v>
                </c:pt>
                <c:pt idx="579">
                  <c:v>7.1998253931675532E-3</c:v>
                </c:pt>
                <c:pt idx="580">
                  <c:v>-7.456005745535726E-3</c:v>
                </c:pt>
                <c:pt idx="581">
                  <c:v>2.6931725159421486E-3</c:v>
                </c:pt>
                <c:pt idx="582">
                  <c:v>2.128568358871244E-2</c:v>
                </c:pt>
                <c:pt idx="583">
                  <c:v>-1.5360885216439676E-2</c:v>
                </c:pt>
                <c:pt idx="584">
                  <c:v>-1.8050800550235651E-2</c:v>
                </c:pt>
                <c:pt idx="585">
                  <c:v>1.9860989821365065E-2</c:v>
                </c:pt>
                <c:pt idx="586">
                  <c:v>-7.4781163345147977E-3</c:v>
                </c:pt>
                <c:pt idx="587">
                  <c:v>4.7640597412121786E-3</c:v>
                </c:pt>
                <c:pt idx="588">
                  <c:v>4.1386505012666773E-3</c:v>
                </c:pt>
                <c:pt idx="589">
                  <c:v>4.2859991579848357E-3</c:v>
                </c:pt>
                <c:pt idx="590">
                  <c:v>1.9053201040554107E-2</c:v>
                </c:pt>
                <c:pt idx="591">
                  <c:v>2.5664828206803249E-2</c:v>
                </c:pt>
                <c:pt idx="592">
                  <c:v>-1.4190386101201595E-2</c:v>
                </c:pt>
                <c:pt idx="593">
                  <c:v>5.5596689947603653E-2</c:v>
                </c:pt>
                <c:pt idx="594">
                  <c:v>-2.8391530100866189E-2</c:v>
                </c:pt>
                <c:pt idx="595">
                  <c:v>-3.3039677632711404E-3</c:v>
                </c:pt>
                <c:pt idx="596">
                  <c:v>-4.9208935604871114E-2</c:v>
                </c:pt>
                <c:pt idx="597">
                  <c:v>3.9259308231785929E-4</c:v>
                </c:pt>
                <c:pt idx="598">
                  <c:v>1.7428484454166844E-2</c:v>
                </c:pt>
                <c:pt idx="599">
                  <c:v>-3.4172337244021349E-2</c:v>
                </c:pt>
                <c:pt idx="600">
                  <c:v>-1.8239138352127385E-2</c:v>
                </c:pt>
                <c:pt idx="601">
                  <c:v>5.0568901204066049E-4</c:v>
                </c:pt>
                <c:pt idx="602">
                  <c:v>3.9463534741313332E-2</c:v>
                </c:pt>
                <c:pt idx="603">
                  <c:v>-3.2229541649061472E-2</c:v>
                </c:pt>
                <c:pt idx="604">
                  <c:v>8.6990442388673768E-3</c:v>
                </c:pt>
                <c:pt idx="605">
                  <c:v>1.284934148892675E-4</c:v>
                </c:pt>
                <c:pt idx="606">
                  <c:v>5.1413882880643801E-4</c:v>
                </c:pt>
                <c:pt idx="607">
                  <c:v>-1.1885883426757629E-2</c:v>
                </c:pt>
                <c:pt idx="608">
                  <c:v>-3.9606671127738059E-2</c:v>
                </c:pt>
                <c:pt idx="609">
                  <c:v>2.8614078283314252E-2</c:v>
                </c:pt>
                <c:pt idx="610">
                  <c:v>1.0738527802406795E-2</c:v>
                </c:pt>
                <c:pt idx="611">
                  <c:v>1.8200963863992337E-2</c:v>
                </c:pt>
                <c:pt idx="612">
                  <c:v>-2.1497948843944334E-2</c:v>
                </c:pt>
                <c:pt idx="613">
                  <c:v>-2.3026921569425221E-2</c:v>
                </c:pt>
                <c:pt idx="614">
                  <c:v>-8.2548365010640685E-3</c:v>
                </c:pt>
                <c:pt idx="615">
                  <c:v>3.7122302860033755E-2</c:v>
                </c:pt>
                <c:pt idx="616">
                  <c:v>-3.41731731727975E-2</c:v>
                </c:pt>
                <c:pt idx="617">
                  <c:v>9.6451842081516932E-3</c:v>
                </c:pt>
                <c:pt idx="618">
                  <c:v>2.4655336943168668E-2</c:v>
                </c:pt>
                <c:pt idx="619">
                  <c:v>-3.1788443069726336E-3</c:v>
                </c:pt>
                <c:pt idx="620">
                  <c:v>8.4141240930269475E-3</c:v>
                </c:pt>
                <c:pt idx="621">
                  <c:v>-3.2620485653697129E-2</c:v>
                </c:pt>
                <c:pt idx="622">
                  <c:v>-1.6096084698498598E-3</c:v>
                </c:pt>
                <c:pt idx="623">
                  <c:v>-2.8177750078738399E-2</c:v>
                </c:pt>
                <c:pt idx="624">
                  <c:v>1.1979089341214208E-2</c:v>
                </c:pt>
                <c:pt idx="625">
                  <c:v>-1.8811600188687969E-2</c:v>
                </c:pt>
                <c:pt idx="626">
                  <c:v>-5.9552343699358504E-3</c:v>
                </c:pt>
                <c:pt idx="627">
                  <c:v>-3.8210822076272334E-2</c:v>
                </c:pt>
                <c:pt idx="628">
                  <c:v>-4.7890627449141314E-3</c:v>
                </c:pt>
                <c:pt idx="629">
                  <c:v>7.9658610186677408E-4</c:v>
                </c:pt>
                <c:pt idx="630">
                  <c:v>6.9686693160934355E-3</c:v>
                </c:pt>
                <c:pt idx="631">
                  <c:v>9.1753647909722038E-4</c:v>
                </c:pt>
                <c:pt idx="632">
                  <c:v>2.0167582007974021E-2</c:v>
                </c:pt>
                <c:pt idx="633">
                  <c:v>-3.7909432574439635E-2</c:v>
                </c:pt>
                <c:pt idx="634">
                  <c:v>-2.2405217446946395E-2</c:v>
                </c:pt>
                <c:pt idx="635">
                  <c:v>-8.0145348574327587E-3</c:v>
                </c:pt>
                <c:pt idx="636">
                  <c:v>-4.7998346759188203E-3</c:v>
                </c:pt>
                <c:pt idx="637">
                  <c:v>-1.8331330656371526E-2</c:v>
                </c:pt>
                <c:pt idx="638">
                  <c:v>-2.0830782288443699E-2</c:v>
                </c:pt>
                <c:pt idx="639">
                  <c:v>5.4564668432741416E-3</c:v>
                </c:pt>
                <c:pt idx="640">
                  <c:v>-5.9795614830200402E-3</c:v>
                </c:pt>
                <c:pt idx="641">
                  <c:v>-2.2983712583160743E-3</c:v>
                </c:pt>
                <c:pt idx="642">
                  <c:v>4.2875882677098588E-3</c:v>
                </c:pt>
                <c:pt idx="643">
                  <c:v>4.2008043291857852E-3</c:v>
                </c:pt>
                <c:pt idx="644">
                  <c:v>1.047351546978979E-2</c:v>
                </c:pt>
                <c:pt idx="645">
                  <c:v>2.1281972609898718E-2</c:v>
                </c:pt>
                <c:pt idx="646">
                  <c:v>1.7313603641436505E-2</c:v>
                </c:pt>
                <c:pt idx="647">
                  <c:v>2.3146334394052639E-2</c:v>
                </c:pt>
                <c:pt idx="648">
                  <c:v>-1.7159620282826284E-2</c:v>
                </c:pt>
                <c:pt idx="649">
                  <c:v>-6.0972418814409339E-3</c:v>
                </c:pt>
                <c:pt idx="650">
                  <c:v>1.3799462243533268E-2</c:v>
                </c:pt>
                <c:pt idx="651">
                  <c:v>-2.5118886362955051E-2</c:v>
                </c:pt>
                <c:pt idx="652">
                  <c:v>-1.4213877885743001E-2</c:v>
                </c:pt>
                <c:pt idx="653">
                  <c:v>2.2553660668069658E-2</c:v>
                </c:pt>
                <c:pt idx="654">
                  <c:v>8.1876978759661545E-3</c:v>
                </c:pt>
                <c:pt idx="655">
                  <c:v>-1.2585725855678192E-2</c:v>
                </c:pt>
                <c:pt idx="656">
                  <c:v>2.645774604444405E-2</c:v>
                </c:pt>
                <c:pt idx="657">
                  <c:v>-6.7363003130726015E-3</c:v>
                </c:pt>
                <c:pt idx="658">
                  <c:v>6.2857991228878925E-3</c:v>
                </c:pt>
                <c:pt idx="659">
                  <c:v>-6.7332764768139874E-3</c:v>
                </c:pt>
                <c:pt idx="660">
                  <c:v>-1.3883712765476498E-2</c:v>
                </c:pt>
                <c:pt idx="661">
                  <c:v>1.7244683888074711E-2</c:v>
                </c:pt>
                <c:pt idx="662">
                  <c:v>9.9245203906151696E-3</c:v>
                </c:pt>
                <c:pt idx="663">
                  <c:v>8.4225401158401474E-3</c:v>
                </c:pt>
                <c:pt idx="664">
                  <c:v>4.3528132873725013E-3</c:v>
                </c:pt>
                <c:pt idx="665">
                  <c:v>2.0059806500984642E-2</c:v>
                </c:pt>
                <c:pt idx="666">
                  <c:v>-3.2381696570273469E-2</c:v>
                </c:pt>
                <c:pt idx="667">
                  <c:v>-8.5808362117547818E-3</c:v>
                </c:pt>
                <c:pt idx="668">
                  <c:v>-8.3963549529062782E-3</c:v>
                </c:pt>
                <c:pt idx="669">
                  <c:v>-7.8841116845246653E-3</c:v>
                </c:pt>
                <c:pt idx="670">
                  <c:v>5.0472808974965394E-2</c:v>
                </c:pt>
                <c:pt idx="671">
                  <c:v>-5.1467778931570722E-2</c:v>
                </c:pt>
                <c:pt idx="672">
                  <c:v>2.4496499225169489E-2</c:v>
                </c:pt>
                <c:pt idx="673">
                  <c:v>-3.132396765821592E-2</c:v>
                </c:pt>
                <c:pt idx="674">
                  <c:v>-3.1755557377975155E-2</c:v>
                </c:pt>
                <c:pt idx="675">
                  <c:v>-1.2782089201786102E-2</c:v>
                </c:pt>
                <c:pt idx="676">
                  <c:v>-2.2521838242898766E-2</c:v>
                </c:pt>
                <c:pt idx="677">
                  <c:v>3.3924473553241588E-3</c:v>
                </c:pt>
                <c:pt idx="678">
                  <c:v>1.5044118354111822E-2</c:v>
                </c:pt>
                <c:pt idx="679">
                  <c:v>-2.3146311284313867E-2</c:v>
                </c:pt>
                <c:pt idx="680">
                  <c:v>-2.4119439563652229E-2</c:v>
                </c:pt>
                <c:pt idx="681">
                  <c:v>-5.9808614223020174E-4</c:v>
                </c:pt>
                <c:pt idx="682">
                  <c:v>3.405619483689587E-2</c:v>
                </c:pt>
                <c:pt idx="683">
                  <c:v>-9.9513516785156523E-3</c:v>
                </c:pt>
                <c:pt idx="684">
                  <c:v>-2.446983276453141E-3</c:v>
                </c:pt>
                <c:pt idx="685">
                  <c:v>-9.6276396053847618E-3</c:v>
                </c:pt>
                <c:pt idx="686">
                  <c:v>-1.4319575778013708E-2</c:v>
                </c:pt>
                <c:pt idx="687">
                  <c:v>1.6945309461919245E-2</c:v>
                </c:pt>
                <c:pt idx="688">
                  <c:v>1.6106362448001857E-2</c:v>
                </c:pt>
                <c:pt idx="689">
                  <c:v>-2.1557263391184778E-3</c:v>
                </c:pt>
                <c:pt idx="690">
                  <c:v>2.3342519454327981E-2</c:v>
                </c:pt>
                <c:pt idx="691">
                  <c:v>-2.0158621114289572E-2</c:v>
                </c:pt>
                <c:pt idx="692">
                  <c:v>2.9438451496124628E-2</c:v>
                </c:pt>
                <c:pt idx="693">
                  <c:v>-2.304008085435149E-2</c:v>
                </c:pt>
                <c:pt idx="694">
                  <c:v>-2.9380874973118094E-2</c:v>
                </c:pt>
                <c:pt idx="695">
                  <c:v>-1.6072328924422324E-3</c:v>
                </c:pt>
                <c:pt idx="696">
                  <c:v>5.9395151204789066E-3</c:v>
                </c:pt>
                <c:pt idx="697">
                  <c:v>-4.2984436662315856E-2</c:v>
                </c:pt>
                <c:pt idx="698">
                  <c:v>1.8393925511395372E-3</c:v>
                </c:pt>
                <c:pt idx="699">
                  <c:v>-1.0218926292497443E-2</c:v>
                </c:pt>
                <c:pt idx="700">
                  <c:v>1.1479410291258291E-2</c:v>
                </c:pt>
                <c:pt idx="701">
                  <c:v>-9.2709500341024518E-3</c:v>
                </c:pt>
                <c:pt idx="702">
                  <c:v>2.2133483510155105E-3</c:v>
                </c:pt>
                <c:pt idx="703">
                  <c:v>1.62194591417807E-2</c:v>
                </c:pt>
                <c:pt idx="704">
                  <c:v>-8.5795593055944183E-3</c:v>
                </c:pt>
                <c:pt idx="705">
                  <c:v>-8.3140463441181353E-3</c:v>
                </c:pt>
                <c:pt idx="706">
                  <c:v>4.5351551653913628E-3</c:v>
                </c:pt>
                <c:pt idx="707">
                  <c:v>-1.5831465216680628E-2</c:v>
                </c:pt>
                <c:pt idx="708">
                  <c:v>-6.2630684895621852E-3</c:v>
                </c:pt>
                <c:pt idx="709">
                  <c:v>7.0249007328652933E-3</c:v>
                </c:pt>
                <c:pt idx="710">
                  <c:v>1.2944233661064102E-2</c:v>
                </c:pt>
                <c:pt idx="711">
                  <c:v>9.3078042544852274E-3</c:v>
                </c:pt>
                <c:pt idx="712">
                  <c:v>7.1362539518356445E-3</c:v>
                </c:pt>
                <c:pt idx="713">
                  <c:v>2.8358698559162638E-2</c:v>
                </c:pt>
                <c:pt idx="714">
                  <c:v>-1.8103209799129164E-2</c:v>
                </c:pt>
                <c:pt idx="715">
                  <c:v>1.286864982973536E-2</c:v>
                </c:pt>
                <c:pt idx="716">
                  <c:v>1.8851272748543847E-2</c:v>
                </c:pt>
                <c:pt idx="717">
                  <c:v>-4.8989687690898327E-3</c:v>
                </c:pt>
                <c:pt idx="718">
                  <c:v>1.7356019750574988E-2</c:v>
                </c:pt>
                <c:pt idx="719">
                  <c:v>-3.1408720296550591E-2</c:v>
                </c:pt>
                <c:pt idx="720">
                  <c:v>-9.5914412993147874E-3</c:v>
                </c:pt>
                <c:pt idx="721">
                  <c:v>-3.0262310305171319E-2</c:v>
                </c:pt>
                <c:pt idx="722">
                  <c:v>-2.5337101643429529E-2</c:v>
                </c:pt>
                <c:pt idx="723">
                  <c:v>1.0970414543309531E-2</c:v>
                </c:pt>
                <c:pt idx="724">
                  <c:v>3.4931711835286698E-2</c:v>
                </c:pt>
                <c:pt idx="725">
                  <c:v>9.8478507145543078E-5</c:v>
                </c:pt>
                <c:pt idx="726">
                  <c:v>2.5737081435015765E-2</c:v>
                </c:pt>
                <c:pt idx="727">
                  <c:v>3.0361322786402324E-3</c:v>
                </c:pt>
                <c:pt idx="728">
                  <c:v>-1.1588782892902815E-2</c:v>
                </c:pt>
                <c:pt idx="729">
                  <c:v>-1.2742830467471166E-2</c:v>
                </c:pt>
                <c:pt idx="730">
                  <c:v>7.9452200658491935E-3</c:v>
                </c:pt>
                <c:pt idx="731">
                  <c:v>-4.3606030539394172E-2</c:v>
                </c:pt>
                <c:pt idx="732">
                  <c:v>2.1321535121121341E-2</c:v>
                </c:pt>
                <c:pt idx="733">
                  <c:v>-3.723096159109885E-2</c:v>
                </c:pt>
                <c:pt idx="734">
                  <c:v>5.463979679647118E-3</c:v>
                </c:pt>
                <c:pt idx="735">
                  <c:v>1.8207452125819569E-2</c:v>
                </c:pt>
                <c:pt idx="736">
                  <c:v>5.8854914449831897E-3</c:v>
                </c:pt>
                <c:pt idx="737">
                  <c:v>9.632675982652078E-2</c:v>
                </c:pt>
                <c:pt idx="738">
                  <c:v>-2.8052477724313192E-2</c:v>
                </c:pt>
                <c:pt idx="739">
                  <c:v>-3.8216032533261578E-2</c:v>
                </c:pt>
                <c:pt idx="740">
                  <c:v>-3.1508716389989123E-2</c:v>
                </c:pt>
                <c:pt idx="741">
                  <c:v>-3.4754732239504316E-2</c:v>
                </c:pt>
                <c:pt idx="742">
                  <c:v>2.2557702280074941E-2</c:v>
                </c:pt>
                <c:pt idx="743">
                  <c:v>1.7234335970851597E-2</c:v>
                </c:pt>
                <c:pt idx="744">
                  <c:v>-1.1298464066093606E-2</c:v>
                </c:pt>
                <c:pt idx="745">
                  <c:v>-7.3666920086409874E-3</c:v>
                </c:pt>
                <c:pt idx="746">
                  <c:v>-3.9954391050564019E-3</c:v>
                </c:pt>
              </c:numCache>
            </c:numRef>
          </c:yVal>
          <c:smooth val="0"/>
          <c:extLst>
            <c:ext xmlns:c16="http://schemas.microsoft.com/office/drawing/2014/chart" uri="{C3380CC4-5D6E-409C-BE32-E72D297353CC}">
              <c16:uniqueId val="{00000001-8684-40B1-A5E5-CFCE86039D76}"/>
            </c:ext>
          </c:extLst>
        </c:ser>
        <c:dLbls>
          <c:showLegendKey val="0"/>
          <c:showVal val="0"/>
          <c:showCatName val="0"/>
          <c:showSerName val="0"/>
          <c:showPercent val="0"/>
          <c:showBubbleSize val="0"/>
        </c:dLbls>
        <c:axId val="270788607"/>
        <c:axId val="270787167"/>
      </c:scatterChart>
      <c:valAx>
        <c:axId val="270788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0787167"/>
        <c:crosses val="autoZero"/>
        <c:crossBetween val="midCat"/>
      </c:valAx>
      <c:valAx>
        <c:axId val="27078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70788607"/>
        <c:crosses val="autoZero"/>
        <c:crossBetween val="midCat"/>
      </c:valAx>
      <c:spPr>
        <a:noFill/>
        <a:ln>
          <a:noFill/>
        </a:ln>
        <a:effectLst/>
      </c:spPr>
    </c:plotArea>
    <c:plotVisOnly val="1"/>
    <c:dispBlanksAs val="gap"/>
    <c:showDLblsOverMax val="0"/>
    <c:extLst>
      <c:ext uri="{0b15fc19-7d7d-44ad-8c2d-2c3a37ce22c3}">
        <chartProps xmlns="https://web.wps.cn/et/2018/main" chartId="{f178b118-3ba7-4068-883f-eb2040a4031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Sales Growth Rate Over Time</c:v>
          </c:tx>
          <c:spPr>
            <a:ln w="28575" cap="rnd">
              <a:solidFill>
                <a:schemeClr val="accent1"/>
              </a:solidFill>
              <a:round/>
            </a:ln>
            <a:effectLst/>
          </c:spPr>
          <c:marker>
            <c:symbol val="none"/>
          </c:marker>
          <c:cat>
            <c:strRef>
              <c:f>'Part C'!$B$38:$B$40</c:f>
              <c:strCache>
                <c:ptCount val="3"/>
                <c:pt idx="0">
                  <c:v>2021-22</c:v>
                </c:pt>
                <c:pt idx="1">
                  <c:v>2022-23</c:v>
                </c:pt>
                <c:pt idx="2">
                  <c:v>2023-24</c:v>
                </c:pt>
              </c:strCache>
            </c:strRef>
          </c:cat>
          <c:val>
            <c:numRef>
              <c:f>'Part C'!$D$38:$D$40</c:f>
              <c:numCache>
                <c:formatCode>General</c:formatCode>
                <c:ptCount val="3"/>
                <c:pt idx="0">
                  <c:v>0.124358811172843</c:v>
                </c:pt>
                <c:pt idx="1">
                  <c:v>-5.8648816654629406E-2</c:v>
                </c:pt>
                <c:pt idx="2">
                  <c:v>1.9844369901845169E-2</c:v>
                </c:pt>
              </c:numCache>
            </c:numRef>
          </c:val>
          <c:smooth val="0"/>
          <c:extLst>
            <c:ext xmlns:c16="http://schemas.microsoft.com/office/drawing/2014/chart" uri="{C3380CC4-5D6E-409C-BE32-E72D297353CC}">
              <c16:uniqueId val="{00000000-D77A-4518-ADD6-3A9ACE3FE628}"/>
            </c:ext>
          </c:extLst>
        </c:ser>
        <c:dLbls>
          <c:showLegendKey val="0"/>
          <c:showVal val="0"/>
          <c:showCatName val="0"/>
          <c:showSerName val="0"/>
          <c:showPercent val="0"/>
          <c:showBubbleSize val="0"/>
        </c:dLbls>
        <c:smooth val="0"/>
        <c:axId val="451068416"/>
        <c:axId val="451068896"/>
      </c:lineChart>
      <c:catAx>
        <c:axId val="45106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8896"/>
        <c:crosses val="autoZero"/>
        <c:auto val="1"/>
        <c:lblAlgn val="ctr"/>
        <c:lblOffset val="100"/>
        <c:noMultiLvlLbl val="0"/>
      </c:catAx>
      <c:valAx>
        <c:axId val="45106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0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EPS</c:v>
          </c:tx>
          <c:spPr>
            <a:ln w="28575" cap="rnd">
              <a:solidFill>
                <a:schemeClr val="accent1"/>
              </a:solidFill>
              <a:round/>
            </a:ln>
            <a:effectLst/>
          </c:spPr>
          <c:marker>
            <c:symbol val="none"/>
          </c:marker>
          <c:cat>
            <c:strRef>
              <c:f>'Part C'!$B$37:$B$40</c:f>
              <c:strCache>
                <c:ptCount val="4"/>
                <c:pt idx="0">
                  <c:v>2020-21</c:v>
                </c:pt>
                <c:pt idx="1">
                  <c:v>2021-22</c:v>
                </c:pt>
                <c:pt idx="2">
                  <c:v>2022-23</c:v>
                </c:pt>
                <c:pt idx="3">
                  <c:v>2023-24</c:v>
                </c:pt>
              </c:strCache>
            </c:strRef>
          </c:cat>
          <c:val>
            <c:numRef>
              <c:f>'Part C'!$E$37:$E$40</c:f>
              <c:numCache>
                <c:formatCode>General</c:formatCode>
                <c:ptCount val="4"/>
                <c:pt idx="0">
                  <c:v>34.380000000000003</c:v>
                </c:pt>
                <c:pt idx="1">
                  <c:v>33.369999999999997</c:v>
                </c:pt>
                <c:pt idx="2">
                  <c:v>-67.3</c:v>
                </c:pt>
                <c:pt idx="3">
                  <c:v>-6.01</c:v>
                </c:pt>
              </c:numCache>
            </c:numRef>
          </c:val>
          <c:smooth val="0"/>
          <c:extLst>
            <c:ext xmlns:c16="http://schemas.microsoft.com/office/drawing/2014/chart" uri="{C3380CC4-5D6E-409C-BE32-E72D297353CC}">
              <c16:uniqueId val="{00000000-2C5F-4CD1-A022-045C9B4DCD88}"/>
            </c:ext>
          </c:extLst>
        </c:ser>
        <c:dLbls>
          <c:showLegendKey val="0"/>
          <c:showVal val="0"/>
          <c:showCatName val="0"/>
          <c:showSerName val="0"/>
          <c:showPercent val="0"/>
          <c:showBubbleSize val="0"/>
        </c:dLbls>
        <c:smooth val="0"/>
        <c:axId val="777603072"/>
        <c:axId val="777631392"/>
      </c:lineChart>
      <c:catAx>
        <c:axId val="77760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31392"/>
        <c:crosses val="autoZero"/>
        <c:auto val="1"/>
        <c:lblAlgn val="ctr"/>
        <c:lblOffset val="100"/>
        <c:noMultiLvlLbl val="0"/>
      </c:catAx>
      <c:valAx>
        <c:axId val="77763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0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Gross Profit Margin</c:v>
          </c:tx>
          <c:spPr>
            <a:ln w="28575" cap="rnd">
              <a:solidFill>
                <a:schemeClr val="accent1"/>
              </a:solidFill>
              <a:round/>
            </a:ln>
            <a:effectLst/>
          </c:spPr>
          <c:marker>
            <c:symbol val="none"/>
          </c:marker>
          <c:cat>
            <c:strRef>
              <c:f>'Part C'!$B$37:$B$40</c:f>
              <c:strCache>
                <c:ptCount val="4"/>
                <c:pt idx="0">
                  <c:v>2020-21</c:v>
                </c:pt>
                <c:pt idx="1">
                  <c:v>2021-22</c:v>
                </c:pt>
                <c:pt idx="2">
                  <c:v>2022-23</c:v>
                </c:pt>
                <c:pt idx="3">
                  <c:v>2023-24</c:v>
                </c:pt>
              </c:strCache>
            </c:strRef>
          </c:cat>
          <c:val>
            <c:numRef>
              <c:f>'Part C'!$I$37:$I$40</c:f>
              <c:numCache>
                <c:formatCode>0.000%</c:formatCode>
                <c:ptCount val="4"/>
                <c:pt idx="0">
                  <c:v>0.12225316885736374</c:v>
                </c:pt>
                <c:pt idx="1">
                  <c:v>0.13833176905173492</c:v>
                </c:pt>
                <c:pt idx="2">
                  <c:v>8.682341332106272E-2</c:v>
                </c:pt>
                <c:pt idx="3">
                  <c:v>7.9356835891553248E-2</c:v>
                </c:pt>
              </c:numCache>
            </c:numRef>
          </c:val>
          <c:smooth val="0"/>
          <c:extLst>
            <c:ext xmlns:c16="http://schemas.microsoft.com/office/drawing/2014/chart" uri="{C3380CC4-5D6E-409C-BE32-E72D297353CC}">
              <c16:uniqueId val="{00000000-B84F-45BA-9439-3476544CBF20}"/>
            </c:ext>
          </c:extLst>
        </c:ser>
        <c:dLbls>
          <c:showLegendKey val="0"/>
          <c:showVal val="0"/>
          <c:showCatName val="0"/>
          <c:showSerName val="0"/>
          <c:showPercent val="0"/>
          <c:showBubbleSize val="0"/>
        </c:dLbls>
        <c:smooth val="0"/>
        <c:axId val="582750144"/>
        <c:axId val="582742464"/>
      </c:lineChart>
      <c:catAx>
        <c:axId val="58275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2464"/>
        <c:crosses val="autoZero"/>
        <c:auto val="1"/>
        <c:lblAlgn val="ctr"/>
        <c:lblOffset val="100"/>
        <c:noMultiLvlLbl val="0"/>
      </c:catAx>
      <c:valAx>
        <c:axId val="5827424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5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Net Profit Margin</c:v>
          </c:tx>
          <c:spPr>
            <a:ln w="28575" cap="rnd">
              <a:solidFill>
                <a:schemeClr val="accent1"/>
              </a:solidFill>
              <a:round/>
            </a:ln>
            <a:effectLst/>
          </c:spPr>
          <c:marker>
            <c:symbol val="none"/>
          </c:marker>
          <c:cat>
            <c:strRef>
              <c:f>'Part C'!$B$37:$B$40</c:f>
              <c:strCache>
                <c:ptCount val="4"/>
                <c:pt idx="0">
                  <c:v>2020-21</c:v>
                </c:pt>
                <c:pt idx="1">
                  <c:v>2021-22</c:v>
                </c:pt>
                <c:pt idx="2">
                  <c:v>2022-23</c:v>
                </c:pt>
                <c:pt idx="3">
                  <c:v>2023-24</c:v>
                </c:pt>
              </c:strCache>
            </c:strRef>
          </c:cat>
          <c:val>
            <c:numRef>
              <c:f>'Part C'!$L$37:$L$40</c:f>
              <c:numCache>
                <c:formatCode>0.000%</c:formatCode>
                <c:ptCount val="4"/>
                <c:pt idx="0">
                  <c:v>9.6562121336861748E-2</c:v>
                </c:pt>
                <c:pt idx="1">
                  <c:v>8.6986463851035645E-2</c:v>
                </c:pt>
                <c:pt idx="2">
                  <c:v>-0.16323427781617139</c:v>
                </c:pt>
                <c:pt idx="3">
                  <c:v>5.4563168320720633E-3</c:v>
                </c:pt>
              </c:numCache>
            </c:numRef>
          </c:val>
          <c:smooth val="0"/>
          <c:extLst>
            <c:ext xmlns:c16="http://schemas.microsoft.com/office/drawing/2014/chart" uri="{C3380CC4-5D6E-409C-BE32-E72D297353CC}">
              <c16:uniqueId val="{00000000-D7EA-4DC1-B0D6-1CCF0531B981}"/>
            </c:ext>
          </c:extLst>
        </c:ser>
        <c:dLbls>
          <c:showLegendKey val="0"/>
          <c:showVal val="0"/>
          <c:showCatName val="0"/>
          <c:showSerName val="0"/>
          <c:showPercent val="0"/>
          <c:showBubbleSize val="0"/>
        </c:dLbls>
        <c:smooth val="0"/>
        <c:axId val="777615072"/>
        <c:axId val="777620352"/>
      </c:lineChart>
      <c:catAx>
        <c:axId val="77761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20352"/>
        <c:crosses val="autoZero"/>
        <c:auto val="1"/>
        <c:lblAlgn val="ctr"/>
        <c:lblOffset val="100"/>
        <c:noMultiLvlLbl val="0"/>
      </c:catAx>
      <c:valAx>
        <c:axId val="7776203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1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Current Ratio</c:v>
          </c:tx>
          <c:spPr>
            <a:ln w="28575" cap="rnd">
              <a:solidFill>
                <a:schemeClr val="accent1"/>
              </a:solidFill>
              <a:round/>
            </a:ln>
            <a:effectLst/>
          </c:spPr>
          <c:marker>
            <c:symbol val="none"/>
          </c:marker>
          <c:cat>
            <c:strRef>
              <c:f>'Part C'!$J$3:$J$6</c:f>
              <c:strCache>
                <c:ptCount val="4"/>
                <c:pt idx="0">
                  <c:v>2020-21</c:v>
                </c:pt>
                <c:pt idx="1">
                  <c:v>2021-22</c:v>
                </c:pt>
                <c:pt idx="2">
                  <c:v>2022-23</c:v>
                </c:pt>
                <c:pt idx="3">
                  <c:v>2023-24</c:v>
                </c:pt>
              </c:strCache>
            </c:strRef>
          </c:cat>
          <c:val>
            <c:numRef>
              <c:f>'Part C'!$M$3:$M$6</c:f>
              <c:numCache>
                <c:formatCode>General</c:formatCode>
                <c:ptCount val="4"/>
                <c:pt idx="0">
                  <c:v>1.9623800886451386</c:v>
                </c:pt>
                <c:pt idx="1">
                  <c:v>1.8767607413351428</c:v>
                </c:pt>
                <c:pt idx="2">
                  <c:v>1.8528791472165362</c:v>
                </c:pt>
                <c:pt idx="3">
                  <c:v>1.2766126896444103</c:v>
                </c:pt>
              </c:numCache>
            </c:numRef>
          </c:val>
          <c:smooth val="0"/>
          <c:extLst>
            <c:ext xmlns:c16="http://schemas.microsoft.com/office/drawing/2014/chart" uri="{C3380CC4-5D6E-409C-BE32-E72D297353CC}">
              <c16:uniqueId val="{00000000-3238-468F-A026-6B9AAA63EAEC}"/>
            </c:ext>
          </c:extLst>
        </c:ser>
        <c:dLbls>
          <c:showLegendKey val="0"/>
          <c:showVal val="0"/>
          <c:showCatName val="0"/>
          <c:showSerName val="0"/>
          <c:showPercent val="0"/>
          <c:showBubbleSize val="0"/>
        </c:dLbls>
        <c:smooth val="0"/>
        <c:axId val="808219440"/>
        <c:axId val="784046528"/>
      </c:lineChart>
      <c:catAx>
        <c:axId val="80821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046528"/>
        <c:crosses val="autoZero"/>
        <c:auto val="1"/>
        <c:lblAlgn val="ctr"/>
        <c:lblOffset val="100"/>
        <c:noMultiLvlLbl val="0"/>
      </c:catAx>
      <c:valAx>
        <c:axId val="784046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8219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Debt Variation over Time</c:v>
          </c:tx>
          <c:spPr>
            <a:ln w="28575" cap="rnd">
              <a:solidFill>
                <a:schemeClr val="accent1"/>
              </a:solidFill>
              <a:round/>
            </a:ln>
            <a:effectLst/>
          </c:spPr>
          <c:marker>
            <c:symbol val="none"/>
          </c:marker>
          <c:cat>
            <c:strRef>
              <c:f>'Part B'!$A$3:$A$6</c:f>
              <c:strCache>
                <c:ptCount val="4"/>
                <c:pt idx="0">
                  <c:v>2020-21</c:v>
                </c:pt>
                <c:pt idx="1">
                  <c:v>2021-22</c:v>
                </c:pt>
                <c:pt idx="2">
                  <c:v>2022-23</c:v>
                </c:pt>
                <c:pt idx="3">
                  <c:v>2023-24</c:v>
                </c:pt>
              </c:strCache>
            </c:strRef>
          </c:cat>
          <c:val>
            <c:numRef>
              <c:f>'Part B'!$D$3:$D$6</c:f>
              <c:numCache>
                <c:formatCode>General</c:formatCode>
                <c:ptCount val="4"/>
                <c:pt idx="0">
                  <c:v>49857.17</c:v>
                </c:pt>
                <c:pt idx="1">
                  <c:v>39620.660000000003</c:v>
                </c:pt>
                <c:pt idx="2">
                  <c:v>46078.81</c:v>
                </c:pt>
                <c:pt idx="3">
                  <c:v>12309.3</c:v>
                </c:pt>
              </c:numCache>
            </c:numRef>
          </c:val>
          <c:smooth val="0"/>
          <c:extLst>
            <c:ext xmlns:c16="http://schemas.microsoft.com/office/drawing/2014/chart" uri="{C3380CC4-5D6E-409C-BE32-E72D297353CC}">
              <c16:uniqueId val="{00000000-FF5D-44C6-9DCF-76911FAA8A42}"/>
            </c:ext>
          </c:extLst>
        </c:ser>
        <c:dLbls>
          <c:showLegendKey val="0"/>
          <c:showVal val="0"/>
          <c:showCatName val="0"/>
          <c:showSerName val="0"/>
          <c:showPercent val="0"/>
          <c:showBubbleSize val="0"/>
        </c:dLbls>
        <c:smooth val="0"/>
        <c:axId val="46999647"/>
        <c:axId val="47022207"/>
      </c:lineChart>
      <c:catAx>
        <c:axId val="4699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2207"/>
        <c:crosses val="autoZero"/>
        <c:auto val="1"/>
        <c:lblAlgn val="ctr"/>
        <c:lblOffset val="100"/>
        <c:noMultiLvlLbl val="0"/>
      </c:catAx>
      <c:valAx>
        <c:axId val="4702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6999647"/>
        <c:crosses val="autoZero"/>
        <c:crossBetween val="between"/>
      </c:valAx>
      <c:spPr>
        <a:noFill/>
        <a:ln>
          <a:noFill/>
        </a:ln>
        <a:effectLst/>
      </c:spPr>
    </c:plotArea>
    <c:plotVisOnly val="1"/>
    <c:dispBlanksAs val="gap"/>
    <c:showDLblsOverMax val="0"/>
    <c:extLst>
      <c:ext uri="{0b15fc19-7d7d-44ad-8c2d-2c3a37ce22c3}">
        <chartProps xmlns="https://web.wps.cn/et/2018/main" chartId="{8161b07c-90ce-4dde-a0dc-ca910f112131}"/>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Equity Variation over Time</c:v>
          </c:tx>
          <c:spPr>
            <a:ln w="28575" cap="rnd">
              <a:solidFill>
                <a:schemeClr val="accent1"/>
              </a:solidFill>
              <a:round/>
            </a:ln>
            <a:effectLst/>
          </c:spPr>
          <c:marker>
            <c:symbol val="none"/>
          </c:marker>
          <c:cat>
            <c:strRef>
              <c:f>'Part B'!$A$3:$A$6</c:f>
              <c:strCache>
                <c:ptCount val="4"/>
                <c:pt idx="0">
                  <c:v>2020-21</c:v>
                </c:pt>
                <c:pt idx="1">
                  <c:v>2021-22</c:v>
                </c:pt>
                <c:pt idx="2">
                  <c:v>2022-23</c:v>
                </c:pt>
                <c:pt idx="3">
                  <c:v>2023-24</c:v>
                </c:pt>
              </c:strCache>
            </c:strRef>
          </c:cat>
          <c:val>
            <c:numRef>
              <c:f>'Part B'!$E$3:$E$6</c:f>
              <c:numCache>
                <c:formatCode>#,##0.00</c:formatCode>
                <c:ptCount val="4"/>
                <c:pt idx="0">
                  <c:v>70642.73</c:v>
                </c:pt>
                <c:pt idx="1">
                  <c:v>94381.2</c:v>
                </c:pt>
                <c:pt idx="2">
                  <c:v>98392.59</c:v>
                </c:pt>
                <c:pt idx="3">
                  <c:v>78475.47</c:v>
                </c:pt>
              </c:numCache>
            </c:numRef>
          </c:val>
          <c:smooth val="0"/>
          <c:extLst>
            <c:ext xmlns:c16="http://schemas.microsoft.com/office/drawing/2014/chart" uri="{C3380CC4-5D6E-409C-BE32-E72D297353CC}">
              <c16:uniqueId val="{00000000-FF0B-4D5E-857E-CC98538E6974}"/>
            </c:ext>
          </c:extLst>
        </c:ser>
        <c:dLbls>
          <c:showLegendKey val="0"/>
          <c:showVal val="0"/>
          <c:showCatName val="0"/>
          <c:showSerName val="0"/>
          <c:showPercent val="0"/>
          <c:showBubbleSize val="0"/>
        </c:dLbls>
        <c:smooth val="0"/>
        <c:axId val="47021247"/>
        <c:axId val="47018367"/>
      </c:lineChart>
      <c:catAx>
        <c:axId val="47021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18367"/>
        <c:crosses val="autoZero"/>
        <c:auto val="1"/>
        <c:lblAlgn val="ctr"/>
        <c:lblOffset val="100"/>
        <c:noMultiLvlLbl val="0"/>
      </c:catAx>
      <c:valAx>
        <c:axId val="470183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1247"/>
        <c:crosses val="autoZero"/>
        <c:crossBetween val="between"/>
      </c:valAx>
      <c:spPr>
        <a:noFill/>
        <a:ln>
          <a:noFill/>
        </a:ln>
        <a:effectLst/>
      </c:spPr>
    </c:plotArea>
    <c:plotVisOnly val="1"/>
    <c:dispBlanksAs val="gap"/>
    <c:showDLblsOverMax val="0"/>
    <c:extLst>
      <c:ext uri="{0b15fc19-7d7d-44ad-8c2d-2c3a37ce22c3}">
        <chartProps xmlns="https://web.wps.cn/et/2018/main" chartId="{4aa7f0bf-38f3-4f85-9799-ba9e5c27aaed}"/>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 ratio over Time</c:v>
          </c:tx>
          <c:spPr>
            <a:ln w="28575" cap="rnd">
              <a:solidFill>
                <a:schemeClr val="accent1"/>
              </a:solidFill>
              <a:round/>
            </a:ln>
            <a:effectLst/>
          </c:spPr>
          <c:marker>
            <c:symbol val="none"/>
          </c:marker>
          <c:cat>
            <c:strRef>
              <c:f>'Part B'!$A$3:$A$6</c:f>
              <c:strCache>
                <c:ptCount val="4"/>
                <c:pt idx="0">
                  <c:v>2020-21</c:v>
                </c:pt>
                <c:pt idx="1">
                  <c:v>2021-22</c:v>
                </c:pt>
                <c:pt idx="2">
                  <c:v>2022-23</c:v>
                </c:pt>
                <c:pt idx="3">
                  <c:v>2023-24</c:v>
                </c:pt>
              </c:strCache>
            </c:strRef>
          </c:cat>
          <c:val>
            <c:numRef>
              <c:f>'Part B'!$F$3:$F$6</c:f>
              <c:numCache>
                <c:formatCode>General</c:formatCode>
                <c:ptCount val="4"/>
                <c:pt idx="0">
                  <c:v>0.70576505183194405</c:v>
                </c:pt>
                <c:pt idx="1">
                  <c:v>0.419793984395197</c:v>
                </c:pt>
                <c:pt idx="2">
                  <c:v>0.46831585589931102</c:v>
                </c:pt>
                <c:pt idx="3">
                  <c:v>0.15685538423662801</c:v>
                </c:pt>
              </c:numCache>
            </c:numRef>
          </c:val>
          <c:smooth val="0"/>
          <c:extLst>
            <c:ext xmlns:c16="http://schemas.microsoft.com/office/drawing/2014/chart" uri="{C3380CC4-5D6E-409C-BE32-E72D297353CC}">
              <c16:uniqueId val="{00000000-6C2B-4D40-A26D-6BBDCE5F1183}"/>
            </c:ext>
          </c:extLst>
        </c:ser>
        <c:dLbls>
          <c:showLegendKey val="0"/>
          <c:showVal val="0"/>
          <c:showCatName val="0"/>
          <c:showSerName val="0"/>
          <c:showPercent val="0"/>
          <c:showBubbleSize val="0"/>
        </c:dLbls>
        <c:smooth val="0"/>
        <c:axId val="47023647"/>
        <c:axId val="47010207"/>
      </c:lineChart>
      <c:catAx>
        <c:axId val="470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10207"/>
        <c:crosses val="autoZero"/>
        <c:auto val="1"/>
        <c:lblAlgn val="ctr"/>
        <c:lblOffset val="100"/>
        <c:noMultiLvlLbl val="0"/>
      </c:catAx>
      <c:valAx>
        <c:axId val="470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3647"/>
        <c:crosses val="autoZero"/>
        <c:crossBetween val="between"/>
      </c:valAx>
      <c:spPr>
        <a:noFill/>
        <a:ln>
          <a:noFill/>
        </a:ln>
        <a:effectLst/>
      </c:spPr>
    </c:plotArea>
    <c:plotVisOnly val="1"/>
    <c:dispBlanksAs val="gap"/>
    <c:showDLblsOverMax val="0"/>
    <c:extLst>
      <c:ext uri="{0b15fc19-7d7d-44ad-8c2d-2c3a37ce22c3}">
        <chartProps xmlns="https://web.wps.cn/et/2018/main" chartId="{9a0ae8dd-632b-4997-bba5-48872efa06e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Interest Coverage Ratio Variation over Time</c:v>
          </c:tx>
          <c:spPr>
            <a:ln w="28575" cap="rnd">
              <a:solidFill>
                <a:schemeClr val="accent1"/>
              </a:solidFill>
              <a:round/>
            </a:ln>
            <a:effectLst/>
          </c:spPr>
          <c:marker>
            <c:symbol val="none"/>
          </c:marker>
          <c:cat>
            <c:strRef>
              <c:f>'Part B'!$K$3:$K$6</c:f>
              <c:strCache>
                <c:ptCount val="4"/>
                <c:pt idx="0">
                  <c:v>2020-21</c:v>
                </c:pt>
                <c:pt idx="1">
                  <c:v>2021-22</c:v>
                </c:pt>
                <c:pt idx="2">
                  <c:v>2022-23</c:v>
                </c:pt>
                <c:pt idx="3">
                  <c:v>2023-24</c:v>
                </c:pt>
              </c:strCache>
            </c:strRef>
          </c:cat>
          <c:val>
            <c:numRef>
              <c:f>'Part B'!$P$3:$P$6</c:f>
              <c:numCache>
                <c:formatCode>General</c:formatCode>
                <c:ptCount val="4"/>
                <c:pt idx="0">
                  <c:v>4.6467476416897702</c:v>
                </c:pt>
                <c:pt idx="1">
                  <c:v>6.15112429092349</c:v>
                </c:pt>
                <c:pt idx="2">
                  <c:v>3.0536420311944901</c:v>
                </c:pt>
                <c:pt idx="3">
                  <c:v>1.1888795644699599</c:v>
                </c:pt>
              </c:numCache>
            </c:numRef>
          </c:val>
          <c:smooth val="0"/>
          <c:extLst>
            <c:ext xmlns:c16="http://schemas.microsoft.com/office/drawing/2014/chart" uri="{C3380CC4-5D6E-409C-BE32-E72D297353CC}">
              <c16:uniqueId val="{00000000-74E6-496B-BA2D-988D23773086}"/>
            </c:ext>
          </c:extLst>
        </c:ser>
        <c:dLbls>
          <c:showLegendKey val="0"/>
          <c:showVal val="0"/>
          <c:showCatName val="0"/>
          <c:showSerName val="0"/>
          <c:showPercent val="0"/>
          <c:showBubbleSize val="0"/>
        </c:dLbls>
        <c:smooth val="0"/>
        <c:axId val="47021727"/>
        <c:axId val="47025087"/>
      </c:lineChart>
      <c:catAx>
        <c:axId val="470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5087"/>
        <c:crosses val="autoZero"/>
        <c:auto val="1"/>
        <c:lblAlgn val="ctr"/>
        <c:lblOffset val="100"/>
        <c:noMultiLvlLbl val="0"/>
      </c:catAx>
      <c:valAx>
        <c:axId val="470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1727"/>
        <c:crosses val="autoZero"/>
        <c:crossBetween val="between"/>
      </c:valAx>
      <c:spPr>
        <a:noFill/>
        <a:ln>
          <a:noFill/>
        </a:ln>
        <a:effectLst/>
      </c:spPr>
    </c:plotArea>
    <c:plotVisOnly val="1"/>
    <c:dispBlanksAs val="gap"/>
    <c:showDLblsOverMax val="0"/>
    <c:extLst>
      <c:ext uri="{0b15fc19-7d7d-44ad-8c2d-2c3a37ce22c3}">
        <chartProps xmlns="https://web.wps.cn/et/2018/main" chartId="{472f8ce3-22bb-4e33-b0ac-c22d7abf920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Net Debt to EBITDA Ratio</c:v>
          </c:tx>
          <c:spPr>
            <a:ln w="28575" cap="rnd">
              <a:solidFill>
                <a:schemeClr val="accent1"/>
              </a:solidFill>
              <a:round/>
            </a:ln>
            <a:effectLst/>
          </c:spPr>
          <c:marker>
            <c:symbol val="none"/>
          </c:marker>
          <c:cat>
            <c:strRef>
              <c:f>'Part B'!$K$3:$K$6</c:f>
              <c:strCache>
                <c:ptCount val="4"/>
                <c:pt idx="0">
                  <c:v>2020-21</c:v>
                </c:pt>
                <c:pt idx="1">
                  <c:v>2021-22</c:v>
                </c:pt>
                <c:pt idx="2">
                  <c:v>2022-23</c:v>
                </c:pt>
                <c:pt idx="3">
                  <c:v>2023-24</c:v>
                </c:pt>
              </c:strCache>
            </c:strRef>
          </c:cat>
          <c:val>
            <c:numRef>
              <c:f>'Part B'!$U$3:$U$6</c:f>
              <c:numCache>
                <c:formatCode>General</c:formatCode>
                <c:ptCount val="4"/>
                <c:pt idx="0">
                  <c:v>1.8084822767306099</c:v>
                </c:pt>
                <c:pt idx="1">
                  <c:v>1.12047349418013</c:v>
                </c:pt>
                <c:pt idx="2">
                  <c:v>2.1092767300405799</c:v>
                </c:pt>
                <c:pt idx="3">
                  <c:v>-0.35750766942378298</c:v>
                </c:pt>
              </c:numCache>
            </c:numRef>
          </c:val>
          <c:smooth val="0"/>
          <c:extLst>
            <c:ext xmlns:c16="http://schemas.microsoft.com/office/drawing/2014/chart" uri="{C3380CC4-5D6E-409C-BE32-E72D297353CC}">
              <c16:uniqueId val="{00000000-3180-4380-8953-0B90FDE6239B}"/>
            </c:ext>
          </c:extLst>
        </c:ser>
        <c:dLbls>
          <c:showLegendKey val="0"/>
          <c:showVal val="0"/>
          <c:showCatName val="0"/>
          <c:showSerName val="0"/>
          <c:showPercent val="0"/>
          <c:showBubbleSize val="0"/>
        </c:dLbls>
        <c:smooth val="0"/>
        <c:axId val="1761437759"/>
        <c:axId val="1761439199"/>
      </c:lineChart>
      <c:catAx>
        <c:axId val="176143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1439199"/>
        <c:crosses val="autoZero"/>
        <c:auto val="1"/>
        <c:lblAlgn val="ctr"/>
        <c:lblOffset val="100"/>
        <c:noMultiLvlLbl val="0"/>
      </c:catAx>
      <c:valAx>
        <c:axId val="17614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1437759"/>
        <c:crosses val="autoZero"/>
        <c:crossBetween val="between"/>
      </c:valAx>
      <c:spPr>
        <a:noFill/>
        <a:ln>
          <a:noFill/>
        </a:ln>
        <a:effectLst/>
      </c:spPr>
    </c:plotArea>
    <c:plotVisOnly val="1"/>
    <c:dispBlanksAs val="gap"/>
    <c:showDLblsOverMax val="0"/>
    <c:extLst>
      <c:ext uri="{0b15fc19-7d7d-44ad-8c2d-2c3a37ce22c3}">
        <chartProps xmlns="https://web.wps.cn/et/2018/main" chartId="{fa34aa85-abd3-482e-b096-1cba7361093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Interest Coverage Ratio Variation over Time</c:v>
          </c:tx>
          <c:spPr>
            <a:ln w="28575" cap="rnd">
              <a:solidFill>
                <a:schemeClr val="accent1"/>
              </a:solidFill>
              <a:round/>
            </a:ln>
            <a:effectLst/>
          </c:spPr>
          <c:marker>
            <c:symbol val="none"/>
          </c:marker>
          <c:cat>
            <c:strRef>
              <c:f>'Part B'!$K$3:$K$6</c:f>
              <c:strCache>
                <c:ptCount val="4"/>
                <c:pt idx="0">
                  <c:v>2020-21</c:v>
                </c:pt>
                <c:pt idx="1">
                  <c:v>2021-22</c:v>
                </c:pt>
                <c:pt idx="2">
                  <c:v>2022-23</c:v>
                </c:pt>
                <c:pt idx="3">
                  <c:v>2023-24</c:v>
                </c:pt>
              </c:strCache>
            </c:strRef>
          </c:cat>
          <c:val>
            <c:numRef>
              <c:f>'Part B'!$P$3:$P$6</c:f>
              <c:numCache>
                <c:formatCode>General</c:formatCode>
                <c:ptCount val="4"/>
                <c:pt idx="0">
                  <c:v>4.6467476416897702</c:v>
                </c:pt>
                <c:pt idx="1">
                  <c:v>6.15112429092349</c:v>
                </c:pt>
                <c:pt idx="2">
                  <c:v>3.0536420311944901</c:v>
                </c:pt>
                <c:pt idx="3">
                  <c:v>1.1888795644699599</c:v>
                </c:pt>
              </c:numCache>
            </c:numRef>
          </c:val>
          <c:smooth val="0"/>
          <c:extLst>
            <c:ext xmlns:c16="http://schemas.microsoft.com/office/drawing/2014/chart" uri="{C3380CC4-5D6E-409C-BE32-E72D297353CC}">
              <c16:uniqueId val="{00000000-9AB9-4E04-B673-EC0D0D254F44}"/>
            </c:ext>
          </c:extLst>
        </c:ser>
        <c:dLbls>
          <c:showLegendKey val="0"/>
          <c:showVal val="0"/>
          <c:showCatName val="0"/>
          <c:showSerName val="0"/>
          <c:showPercent val="0"/>
          <c:showBubbleSize val="0"/>
        </c:dLbls>
        <c:smooth val="0"/>
        <c:axId val="47021727"/>
        <c:axId val="47025087"/>
      </c:lineChart>
      <c:catAx>
        <c:axId val="4702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5087"/>
        <c:crosses val="autoZero"/>
        <c:auto val="1"/>
        <c:lblAlgn val="ctr"/>
        <c:lblOffset val="100"/>
        <c:noMultiLvlLbl val="0"/>
      </c:catAx>
      <c:valAx>
        <c:axId val="47025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1727"/>
        <c:crosses val="autoZero"/>
        <c:crossBetween val="between"/>
      </c:valAx>
      <c:spPr>
        <a:noFill/>
        <a:ln>
          <a:noFill/>
        </a:ln>
        <a:effectLst/>
      </c:spPr>
    </c:plotArea>
    <c:plotVisOnly val="1"/>
    <c:dispBlanksAs val="gap"/>
    <c:showDLblsOverMax val="0"/>
    <c:extLst>
      <c:ext uri="{0b15fc19-7d7d-44ad-8c2d-2c3a37ce22c3}">
        <chartProps xmlns="https://web.wps.cn/et/2018/main" chartId="{9caba9d8-73b1-4bcd-b58f-e15a3a826812}"/>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Net Debt to EBITDA Ratio</c:v>
          </c:tx>
          <c:spPr>
            <a:ln w="28575" cap="rnd">
              <a:solidFill>
                <a:schemeClr val="accent1"/>
              </a:solidFill>
              <a:round/>
            </a:ln>
            <a:effectLst/>
          </c:spPr>
          <c:marker>
            <c:symbol val="none"/>
          </c:marker>
          <c:cat>
            <c:strRef>
              <c:f>'Part B'!$K$3:$K$6</c:f>
              <c:strCache>
                <c:ptCount val="4"/>
                <c:pt idx="0">
                  <c:v>2020-21</c:v>
                </c:pt>
                <c:pt idx="1">
                  <c:v>2021-22</c:v>
                </c:pt>
                <c:pt idx="2">
                  <c:v>2022-23</c:v>
                </c:pt>
                <c:pt idx="3">
                  <c:v>2023-24</c:v>
                </c:pt>
              </c:strCache>
            </c:strRef>
          </c:cat>
          <c:val>
            <c:numRef>
              <c:f>'Part B'!$U$3:$U$6</c:f>
              <c:numCache>
                <c:formatCode>General</c:formatCode>
                <c:ptCount val="4"/>
                <c:pt idx="0">
                  <c:v>1.8084822767306099</c:v>
                </c:pt>
                <c:pt idx="1">
                  <c:v>1.12047349418013</c:v>
                </c:pt>
                <c:pt idx="2">
                  <c:v>2.1092767300405799</c:v>
                </c:pt>
                <c:pt idx="3">
                  <c:v>-0.35750766942378298</c:v>
                </c:pt>
              </c:numCache>
            </c:numRef>
          </c:val>
          <c:smooth val="0"/>
          <c:extLst>
            <c:ext xmlns:c16="http://schemas.microsoft.com/office/drawing/2014/chart" uri="{C3380CC4-5D6E-409C-BE32-E72D297353CC}">
              <c16:uniqueId val="{00000000-CD07-4A77-87C0-F680E5647FFA}"/>
            </c:ext>
          </c:extLst>
        </c:ser>
        <c:dLbls>
          <c:showLegendKey val="0"/>
          <c:showVal val="0"/>
          <c:showCatName val="0"/>
          <c:showSerName val="0"/>
          <c:showPercent val="0"/>
          <c:showBubbleSize val="0"/>
        </c:dLbls>
        <c:smooth val="0"/>
        <c:axId val="1761437759"/>
        <c:axId val="1761439199"/>
      </c:lineChart>
      <c:catAx>
        <c:axId val="176143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1439199"/>
        <c:crosses val="autoZero"/>
        <c:auto val="1"/>
        <c:lblAlgn val="ctr"/>
        <c:lblOffset val="100"/>
        <c:noMultiLvlLbl val="0"/>
      </c:catAx>
      <c:valAx>
        <c:axId val="176143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761437759"/>
        <c:crosses val="autoZero"/>
        <c:crossBetween val="between"/>
      </c:valAx>
      <c:spPr>
        <a:noFill/>
        <a:ln>
          <a:noFill/>
        </a:ln>
        <a:effectLst/>
      </c:spPr>
    </c:plotArea>
    <c:plotVisOnly val="1"/>
    <c:dispBlanksAs val="gap"/>
    <c:showDLblsOverMax val="0"/>
    <c:extLst>
      <c:ext uri="{0b15fc19-7d7d-44ad-8c2d-2c3a37ce22c3}">
        <chartProps xmlns="https://web.wps.cn/et/2018/main" chartId="{814e78ed-8a72-4c98-a1d7-e930be244cca}"/>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D/E ratio over Time</c:v>
          </c:tx>
          <c:spPr>
            <a:ln w="28575" cap="rnd">
              <a:solidFill>
                <a:schemeClr val="accent1"/>
              </a:solidFill>
              <a:round/>
            </a:ln>
            <a:effectLst/>
          </c:spPr>
          <c:marker>
            <c:symbol val="none"/>
          </c:marker>
          <c:cat>
            <c:strRef>
              <c:f>'Part B'!$A$3:$A$6</c:f>
              <c:strCache>
                <c:ptCount val="4"/>
                <c:pt idx="0">
                  <c:v>2020-21</c:v>
                </c:pt>
                <c:pt idx="1">
                  <c:v>2021-22</c:v>
                </c:pt>
                <c:pt idx="2">
                  <c:v>2022-23</c:v>
                </c:pt>
                <c:pt idx="3">
                  <c:v>2023-24</c:v>
                </c:pt>
              </c:strCache>
            </c:strRef>
          </c:cat>
          <c:val>
            <c:numRef>
              <c:f>'Part B'!$F$3:$F$6</c:f>
              <c:numCache>
                <c:formatCode>General</c:formatCode>
                <c:ptCount val="4"/>
                <c:pt idx="0">
                  <c:v>0.70576505183194405</c:v>
                </c:pt>
                <c:pt idx="1">
                  <c:v>0.419793984395197</c:v>
                </c:pt>
                <c:pt idx="2">
                  <c:v>0.46831585589931102</c:v>
                </c:pt>
                <c:pt idx="3">
                  <c:v>0.15685538423662801</c:v>
                </c:pt>
              </c:numCache>
            </c:numRef>
          </c:val>
          <c:smooth val="0"/>
          <c:extLst>
            <c:ext xmlns:c16="http://schemas.microsoft.com/office/drawing/2014/chart" uri="{C3380CC4-5D6E-409C-BE32-E72D297353CC}">
              <c16:uniqueId val="{00000000-F57B-4395-95D4-096C870B7583}"/>
            </c:ext>
          </c:extLst>
        </c:ser>
        <c:dLbls>
          <c:showLegendKey val="0"/>
          <c:showVal val="0"/>
          <c:showCatName val="0"/>
          <c:showSerName val="0"/>
          <c:showPercent val="0"/>
          <c:showBubbleSize val="0"/>
        </c:dLbls>
        <c:smooth val="0"/>
        <c:axId val="47023647"/>
        <c:axId val="47010207"/>
      </c:lineChart>
      <c:catAx>
        <c:axId val="47023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10207"/>
        <c:crosses val="autoZero"/>
        <c:auto val="1"/>
        <c:lblAlgn val="ctr"/>
        <c:lblOffset val="100"/>
        <c:noMultiLvlLbl val="0"/>
      </c:catAx>
      <c:valAx>
        <c:axId val="47010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7023647"/>
        <c:crosses val="autoZero"/>
        <c:crossBetween val="between"/>
      </c:valAx>
      <c:spPr>
        <a:noFill/>
        <a:ln>
          <a:noFill/>
        </a:ln>
        <a:effectLst/>
      </c:spPr>
    </c:plotArea>
    <c:plotVisOnly val="1"/>
    <c:dispBlanksAs val="gap"/>
    <c:showDLblsOverMax val="0"/>
    <c:extLst>
      <c:ext uri="{0b15fc19-7d7d-44ad-8c2d-2c3a37ce22c3}">
        <chartProps xmlns="https://web.wps.cn/et/2018/main" chartId="{14557315-b550-483b-8d6e-69cfb8d836ee}"/>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12</xdr:col>
      <xdr:colOff>15240</xdr:colOff>
      <xdr:row>6</xdr:row>
      <xdr:rowOff>11430</xdr:rowOff>
    </xdr:from>
    <xdr:to>
      <xdr:col>17</xdr:col>
      <xdr:colOff>99060</xdr:colOff>
      <xdr:row>18</xdr:row>
      <xdr:rowOff>11430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21</xdr:col>
      <xdr:colOff>556054</xdr:colOff>
      <xdr:row>6</xdr:row>
      <xdr:rowOff>61783</xdr:rowOff>
    </xdr:from>
    <xdr:ext cx="3095625" cy="140970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2" cstate="print"/>
        <a:stretch>
          <a:fillRect/>
        </a:stretch>
      </xdr:blipFill>
      <xdr:spPr>
        <a:xfrm>
          <a:off x="28795345" y="1859915"/>
          <a:ext cx="3095625" cy="1409700"/>
        </a:xfrm>
        <a:prstGeom prst="rect">
          <a:avLst/>
        </a:prstGeom>
        <a:noFill/>
      </xdr:spPr>
    </xdr:pic>
    <xdr:clientData fLocksWithSheet="0"/>
  </xdr:oneCellAnchor>
  <xdr:oneCellAnchor>
    <xdr:from>
      <xdr:col>24</xdr:col>
      <xdr:colOff>230285</xdr:colOff>
      <xdr:row>6</xdr:row>
      <xdr:rowOff>81176</xdr:rowOff>
    </xdr:from>
    <xdr:ext cx="6734175" cy="1409700"/>
    <xdr:pic>
      <xdr:nvPicPr>
        <xdr:cNvPr id="4" name="image1.png" title="Image">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31967090" y="1872371"/>
          <a:ext cx="6734175" cy="1409700"/>
        </a:xfrm>
        <a:prstGeom prst="rect">
          <a:avLst/>
        </a:prstGeom>
        <a:noFill/>
      </xdr:spPr>
    </xdr:pic>
    <xdr:clientData fLocksWithSheet="0"/>
  </xdr:oneCellAnchor>
  <xdr:twoCellAnchor editAs="oneCell">
    <xdr:from>
      <xdr:col>38</xdr:col>
      <xdr:colOff>0</xdr:colOff>
      <xdr:row>18</xdr:row>
      <xdr:rowOff>0</xdr:rowOff>
    </xdr:from>
    <xdr:to>
      <xdr:col>41</xdr:col>
      <xdr:colOff>581721</xdr:colOff>
      <xdr:row>30</xdr:row>
      <xdr:rowOff>89063</xdr:rowOff>
    </xdr:to>
    <xdr:pic>
      <xdr:nvPicPr>
        <xdr:cNvPr id="5" name="Picture 4">
          <a:extLst>
            <a:ext uri="{FF2B5EF4-FFF2-40B4-BE49-F238E27FC236}">
              <a16:creationId xmlns:a16="http://schemas.microsoft.com/office/drawing/2014/main" id="{FA3E3BC4-D482-AD28-85EE-F65D2B9208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8292987" y="5017325"/>
          <a:ext cx="5480292" cy="28203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6</xdr:row>
      <xdr:rowOff>224790</xdr:rowOff>
    </xdr:from>
    <xdr:to>
      <xdr:col>3</xdr:col>
      <xdr:colOff>335280</xdr:colOff>
      <xdr:row>17</xdr:row>
      <xdr:rowOff>30480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800100</xdr:colOff>
      <xdr:row>6</xdr:row>
      <xdr:rowOff>224790</xdr:rowOff>
    </xdr:from>
    <xdr:to>
      <xdr:col>7</xdr:col>
      <xdr:colOff>60960</xdr:colOff>
      <xdr:row>17</xdr:row>
      <xdr:rowOff>22860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381000</xdr:colOff>
      <xdr:row>7</xdr:row>
      <xdr:rowOff>19050</xdr:rowOff>
    </xdr:from>
    <xdr:to>
      <xdr:col>11</xdr:col>
      <xdr:colOff>129540</xdr:colOff>
      <xdr:row>17</xdr:row>
      <xdr:rowOff>45720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1104900</xdr:colOff>
      <xdr:row>6</xdr:row>
      <xdr:rowOff>171450</xdr:rowOff>
    </xdr:from>
    <xdr:to>
      <xdr:col>14</xdr:col>
      <xdr:colOff>845820</xdr:colOff>
      <xdr:row>17</xdr:row>
      <xdr:rowOff>30480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16</xdr:col>
      <xdr:colOff>373380</xdr:colOff>
      <xdr:row>8</xdr:row>
      <xdr:rowOff>11430</xdr:rowOff>
    </xdr:from>
    <xdr:ext cx="65" cy="172227"/>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17769840" y="2327910"/>
          <a:ext cx="0" cy="1720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IN" sz="1100" kern="1200"/>
        </a:p>
      </xdr:txBody>
    </xdr:sp>
    <xdr:clientData/>
  </xdr:oneCellAnchor>
  <xdr:twoCellAnchor>
    <xdr:from>
      <xdr:col>17</xdr:col>
      <xdr:colOff>0</xdr:colOff>
      <xdr:row>6</xdr:row>
      <xdr:rowOff>224790</xdr:rowOff>
    </xdr:from>
    <xdr:to>
      <xdr:col>20</xdr:col>
      <xdr:colOff>601980</xdr:colOff>
      <xdr:row>17</xdr:row>
      <xdr:rowOff>99060</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68580</xdr:colOff>
      <xdr:row>8</xdr:row>
      <xdr:rowOff>83820</xdr:rowOff>
    </xdr:from>
    <xdr:to>
      <xdr:col>1</xdr:col>
      <xdr:colOff>3512820</xdr:colOff>
      <xdr:row>17</xdr:row>
      <xdr:rowOff>220980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350520</xdr:colOff>
      <xdr:row>8</xdr:row>
      <xdr:rowOff>76200</xdr:rowOff>
    </xdr:from>
    <xdr:to>
      <xdr:col>4</xdr:col>
      <xdr:colOff>304800</xdr:colOff>
      <xdr:row>17</xdr:row>
      <xdr:rowOff>205740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8</xdr:row>
      <xdr:rowOff>91440</xdr:rowOff>
    </xdr:from>
    <xdr:to>
      <xdr:col>8</xdr:col>
      <xdr:colOff>91440</xdr:colOff>
      <xdr:row>17</xdr:row>
      <xdr:rowOff>220980</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201084</xdr:colOff>
      <xdr:row>43</xdr:row>
      <xdr:rowOff>25400</xdr:rowOff>
    </xdr:from>
    <xdr:to>
      <xdr:col>2</xdr:col>
      <xdr:colOff>899584</xdr:colOff>
      <xdr:row>54</xdr:row>
      <xdr:rowOff>207433</xdr:rowOff>
    </xdr:to>
    <xdr:graphicFrame macro="">
      <xdr:nvGraphicFramePr>
        <xdr:cNvPr id="4" name="Chart 3">
          <a:extLst>
            <a:ext uri="{FF2B5EF4-FFF2-40B4-BE49-F238E27FC236}">
              <a16:creationId xmlns:a16="http://schemas.microsoft.com/office/drawing/2014/main" id="{0923AD36-C9B6-CF6C-B224-418D18DEA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148166</xdr:colOff>
      <xdr:row>42</xdr:row>
      <xdr:rowOff>215900</xdr:rowOff>
    </xdr:from>
    <xdr:to>
      <xdr:col>6</xdr:col>
      <xdr:colOff>370416</xdr:colOff>
      <xdr:row>54</xdr:row>
      <xdr:rowOff>165100</xdr:rowOff>
    </xdr:to>
    <xdr:graphicFrame macro="">
      <xdr:nvGraphicFramePr>
        <xdr:cNvPr id="6" name="Chart 5">
          <a:extLst>
            <a:ext uri="{FF2B5EF4-FFF2-40B4-BE49-F238E27FC236}">
              <a16:creationId xmlns:a16="http://schemas.microsoft.com/office/drawing/2014/main" id="{22C33109-5E47-BBC2-98CE-AD2899055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613833</xdr:colOff>
      <xdr:row>43</xdr:row>
      <xdr:rowOff>4233</xdr:rowOff>
    </xdr:from>
    <xdr:to>
      <xdr:col>10</xdr:col>
      <xdr:colOff>158750</xdr:colOff>
      <xdr:row>54</xdr:row>
      <xdr:rowOff>186266</xdr:rowOff>
    </xdr:to>
    <xdr:graphicFrame macro="">
      <xdr:nvGraphicFramePr>
        <xdr:cNvPr id="11" name="Chart 10">
          <a:extLst>
            <a:ext uri="{FF2B5EF4-FFF2-40B4-BE49-F238E27FC236}">
              <a16:creationId xmlns:a16="http://schemas.microsoft.com/office/drawing/2014/main" id="{420ED2C0-E9CE-EE7B-E2E4-AA100A2FCF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560916</xdr:colOff>
      <xdr:row>43</xdr:row>
      <xdr:rowOff>14817</xdr:rowOff>
    </xdr:from>
    <xdr:to>
      <xdr:col>17</xdr:col>
      <xdr:colOff>158749</xdr:colOff>
      <xdr:row>54</xdr:row>
      <xdr:rowOff>196850</xdr:rowOff>
    </xdr:to>
    <xdr:graphicFrame macro="">
      <xdr:nvGraphicFramePr>
        <xdr:cNvPr id="12" name="Chart 11">
          <a:extLst>
            <a:ext uri="{FF2B5EF4-FFF2-40B4-BE49-F238E27FC236}">
              <a16:creationId xmlns:a16="http://schemas.microsoft.com/office/drawing/2014/main" id="{2F51B176-FB1A-AAD1-8C2E-2A0A1CC10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857249</xdr:colOff>
      <xdr:row>8</xdr:row>
      <xdr:rowOff>25400</xdr:rowOff>
    </xdr:from>
    <xdr:to>
      <xdr:col>13</xdr:col>
      <xdr:colOff>243416</xdr:colOff>
      <xdr:row>17</xdr:row>
      <xdr:rowOff>211667</xdr:rowOff>
    </xdr:to>
    <xdr:graphicFrame macro="">
      <xdr:nvGraphicFramePr>
        <xdr:cNvPr id="7" name="Chart 6">
          <a:extLst>
            <a:ext uri="{FF2B5EF4-FFF2-40B4-BE49-F238E27FC236}">
              <a16:creationId xmlns:a16="http://schemas.microsoft.com/office/drawing/2014/main" id="{EBF97F63-D8EF-83BC-739C-FF6924E520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10547</xdr:colOff>
      <xdr:row>50</xdr:row>
      <xdr:rowOff>115592</xdr:rowOff>
    </xdr:to>
    <xdr:pic>
      <xdr:nvPicPr>
        <xdr:cNvPr id="3" name="Picture 2">
          <a:extLst>
            <a:ext uri="{FF2B5EF4-FFF2-40B4-BE49-F238E27FC236}">
              <a16:creationId xmlns:a16="http://schemas.microsoft.com/office/drawing/2014/main" id="{41C0564F-864E-4E6C-DD93-1C2811827E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325747" cy="9259592"/>
        </a:xfrm>
        <a:prstGeom prst="rect">
          <a:avLst/>
        </a:prstGeom>
      </xdr:spPr>
    </xdr:pic>
    <xdr:clientData/>
  </xdr:twoCellAnchor>
  <xdr:twoCellAnchor editAs="oneCell">
    <xdr:from>
      <xdr:col>36</xdr:col>
      <xdr:colOff>558798</xdr:colOff>
      <xdr:row>0</xdr:row>
      <xdr:rowOff>0</xdr:rowOff>
    </xdr:from>
    <xdr:to>
      <xdr:col>54</xdr:col>
      <xdr:colOff>135465</xdr:colOff>
      <xdr:row>50</xdr:row>
      <xdr:rowOff>15827</xdr:rowOff>
    </xdr:to>
    <xdr:pic>
      <xdr:nvPicPr>
        <xdr:cNvPr id="9" name="Picture 8">
          <a:extLst>
            <a:ext uri="{FF2B5EF4-FFF2-40B4-BE49-F238E27FC236}">
              <a16:creationId xmlns:a16="http://schemas.microsoft.com/office/drawing/2014/main" id="{69816816-556B-F053-61F9-4DC020733F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504398" y="0"/>
          <a:ext cx="10549467" cy="9329160"/>
        </a:xfrm>
        <a:prstGeom prst="rect">
          <a:avLst/>
        </a:prstGeom>
      </xdr:spPr>
    </xdr:pic>
    <xdr:clientData/>
  </xdr:twoCellAnchor>
  <xdr:twoCellAnchor editAs="oneCell">
    <xdr:from>
      <xdr:col>11</xdr:col>
      <xdr:colOff>524933</xdr:colOff>
      <xdr:row>0</xdr:row>
      <xdr:rowOff>101600</xdr:rowOff>
    </xdr:from>
    <xdr:to>
      <xdr:col>36</xdr:col>
      <xdr:colOff>524933</xdr:colOff>
      <xdr:row>50</xdr:row>
      <xdr:rowOff>103120</xdr:rowOff>
    </xdr:to>
    <xdr:pic>
      <xdr:nvPicPr>
        <xdr:cNvPr id="10" name="Picture 9">
          <a:extLst>
            <a:ext uri="{FF2B5EF4-FFF2-40B4-BE49-F238E27FC236}">
              <a16:creationId xmlns:a16="http://schemas.microsoft.com/office/drawing/2014/main" id="{BD33ABC6-CD63-4EE3-8D11-A564F9907B5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0533" y="101600"/>
          <a:ext cx="15240000" cy="9314853"/>
        </a:xfrm>
        <a:prstGeom prst="rect">
          <a:avLst/>
        </a:prstGeom>
      </xdr:spPr>
    </xdr:pic>
    <xdr:clientData/>
  </xdr:twoCellAnchor>
  <xdr:twoCellAnchor editAs="oneCell">
    <xdr:from>
      <xdr:col>0</xdr:col>
      <xdr:colOff>237066</xdr:colOff>
      <xdr:row>58</xdr:row>
      <xdr:rowOff>16933</xdr:rowOff>
    </xdr:from>
    <xdr:to>
      <xdr:col>16</xdr:col>
      <xdr:colOff>304800</xdr:colOff>
      <xdr:row>111</xdr:row>
      <xdr:rowOff>53159</xdr:rowOff>
    </xdr:to>
    <xdr:pic>
      <xdr:nvPicPr>
        <xdr:cNvPr id="12" name="Picture 11">
          <a:extLst>
            <a:ext uri="{FF2B5EF4-FFF2-40B4-BE49-F238E27FC236}">
              <a16:creationId xmlns:a16="http://schemas.microsoft.com/office/drawing/2014/main" id="{D4B7C99A-91E3-5109-CA3E-586AEA63854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37066" y="10820400"/>
          <a:ext cx="9821334" cy="9908359"/>
        </a:xfrm>
        <a:prstGeom prst="rect">
          <a:avLst/>
        </a:prstGeom>
      </xdr:spPr>
    </xdr:pic>
    <xdr:clientData/>
  </xdr:twoCellAnchor>
  <xdr:twoCellAnchor editAs="oneCell">
    <xdr:from>
      <xdr:col>17</xdr:col>
      <xdr:colOff>-1</xdr:colOff>
      <xdr:row>58</xdr:row>
      <xdr:rowOff>0</xdr:rowOff>
    </xdr:from>
    <xdr:to>
      <xdr:col>33</xdr:col>
      <xdr:colOff>60016</xdr:colOff>
      <xdr:row>111</xdr:row>
      <xdr:rowOff>118533</xdr:rowOff>
    </xdr:to>
    <xdr:pic>
      <xdr:nvPicPr>
        <xdr:cNvPr id="14" name="Picture 13">
          <a:extLst>
            <a:ext uri="{FF2B5EF4-FFF2-40B4-BE49-F238E27FC236}">
              <a16:creationId xmlns:a16="http://schemas.microsoft.com/office/drawing/2014/main" id="{5936512D-FD8B-4D7E-B7DC-7F22878B5DE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63199" y="10803467"/>
          <a:ext cx="9813617" cy="999066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6"/>
  <sheetViews>
    <sheetView tabSelected="1" zoomScale="97" zoomScaleNormal="97" workbookViewId="0">
      <selection activeCell="D3" sqref="D3:D6"/>
    </sheetView>
  </sheetViews>
  <sheetFormatPr defaultColWidth="9" defaultRowHeight="14.4"/>
  <cols>
    <col min="2" max="2" width="22" customWidth="1"/>
    <col min="3" max="3" width="21.88671875" customWidth="1"/>
    <col min="4" max="4" width="19.109375" customWidth="1"/>
  </cols>
  <sheetData>
    <row r="2" spans="1:4" ht="15.6" customHeight="1">
      <c r="A2" s="41"/>
      <c r="B2" s="42" t="s">
        <v>0</v>
      </c>
      <c r="C2" s="42" t="s">
        <v>1</v>
      </c>
      <c r="D2" s="43" t="s">
        <v>2252</v>
      </c>
    </row>
    <row r="3" spans="1:4" ht="18" customHeight="1">
      <c r="A3" s="44">
        <v>1</v>
      </c>
      <c r="B3" s="44" t="s">
        <v>2</v>
      </c>
      <c r="C3" s="44" t="s">
        <v>3</v>
      </c>
      <c r="D3" s="56" t="s">
        <v>2230</v>
      </c>
    </row>
    <row r="4" spans="1:4" ht="15.6">
      <c r="A4" s="44">
        <v>2</v>
      </c>
      <c r="B4" s="44" t="s">
        <v>4</v>
      </c>
      <c r="C4" s="44" t="s">
        <v>5</v>
      </c>
      <c r="D4" s="57"/>
    </row>
    <row r="5" spans="1:4" ht="15.6">
      <c r="A5" s="44">
        <v>3</v>
      </c>
      <c r="B5" s="44" t="s">
        <v>6</v>
      </c>
      <c r="C5" s="44" t="s">
        <v>7</v>
      </c>
      <c r="D5" s="57"/>
    </row>
    <row r="6" spans="1:4" ht="15.6">
      <c r="A6" s="44">
        <v>4</v>
      </c>
      <c r="B6" s="44" t="s">
        <v>8</v>
      </c>
      <c r="C6" s="44" t="s">
        <v>9</v>
      </c>
      <c r="D6" s="58"/>
    </row>
  </sheetData>
  <mergeCells count="1">
    <mergeCell ref="D3: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750"/>
  <sheetViews>
    <sheetView topLeftCell="AN1" zoomScale="88" zoomScaleNormal="77" workbookViewId="0">
      <selection activeCell="AR5" sqref="AR5"/>
    </sheetView>
  </sheetViews>
  <sheetFormatPr defaultColWidth="8.88671875" defaultRowHeight="18"/>
  <cols>
    <col min="1" max="1" width="16" style="12" customWidth="1"/>
    <col min="2" max="2" width="18.5546875" style="12" customWidth="1"/>
    <col min="3" max="3" width="26.33203125" style="12" customWidth="1"/>
    <col min="4" max="4" width="5.77734375" style="12" customWidth="1"/>
    <col min="5" max="5" width="20.109375" style="12" customWidth="1"/>
    <col min="6" max="6" width="18.44140625" style="12" customWidth="1"/>
    <col min="7" max="7" width="28.44140625" style="12" customWidth="1"/>
    <col min="8" max="8" width="5.6640625" style="12" customWidth="1"/>
    <col min="9" max="11" width="28.44140625" style="12" customWidth="1"/>
    <col min="12" max="12" width="5.77734375" style="12" customWidth="1"/>
    <col min="13" max="13" width="42.77734375" style="12" customWidth="1"/>
    <col min="14" max="14" width="20.77734375" style="12" customWidth="1"/>
    <col min="15" max="15" width="20" style="12" customWidth="1"/>
    <col min="16" max="16" width="9.109375" style="12" customWidth="1"/>
    <col min="17" max="17" width="15.5546875" style="12" customWidth="1"/>
    <col min="18" max="18" width="18.21875" style="12" customWidth="1"/>
    <col min="19" max="19" width="26.5546875" style="12" customWidth="1"/>
    <col min="20" max="20" width="15.6640625" style="12" customWidth="1"/>
    <col min="21" max="21" width="15.33203125" style="12" customWidth="1"/>
    <col min="22" max="22" width="8.88671875" style="12"/>
    <col min="23" max="23" width="23.33203125" style="12" customWidth="1"/>
    <col min="24" max="24" width="18.77734375" style="12" customWidth="1"/>
    <col min="25" max="25" width="21.21875" style="12" customWidth="1"/>
    <col min="26" max="26" width="21.5546875" style="12" customWidth="1"/>
    <col min="27" max="27" width="19.21875" style="12" customWidth="1"/>
    <col min="28" max="28" width="24.33203125" style="12" customWidth="1"/>
    <col min="29" max="29" width="23.44140625" style="12" customWidth="1"/>
    <col min="30" max="30" width="8.88671875" style="12"/>
    <col min="31" max="31" width="31.44140625" style="12" customWidth="1"/>
    <col min="32" max="32" width="18.21875" style="12" customWidth="1"/>
    <col min="33" max="33" width="12" style="12" customWidth="1"/>
    <col min="34" max="34" width="8.88671875" style="12"/>
    <col min="35" max="35" width="22.6640625" style="12" customWidth="1"/>
    <col min="36" max="36" width="14.109375" style="12" customWidth="1"/>
    <col min="37" max="37" width="16.6640625" style="12" customWidth="1"/>
    <col min="38" max="38" width="8.88671875" style="12"/>
    <col min="39" max="39" width="41.6640625" style="12" customWidth="1"/>
    <col min="40" max="40" width="20.77734375" style="12" customWidth="1"/>
    <col min="41" max="43" width="8.88671875" style="12"/>
    <col min="44" max="44" width="41.6640625" style="12" customWidth="1"/>
    <col min="45" max="45" width="20.77734375" style="12" customWidth="1"/>
    <col min="46" max="46" width="8.88671875" style="12"/>
    <col min="47" max="47" width="41.6640625" style="12" customWidth="1"/>
    <col min="48" max="48" width="20.77734375" style="12" customWidth="1"/>
    <col min="49" max="16384" width="8.88671875" style="12"/>
  </cols>
  <sheetData>
    <row r="1" spans="1:50" ht="18" customHeight="1">
      <c r="A1" s="79" t="s">
        <v>10</v>
      </c>
      <c r="B1" s="79"/>
      <c r="C1" s="79"/>
      <c r="E1" s="79" t="s">
        <v>11</v>
      </c>
      <c r="F1" s="79"/>
      <c r="G1" s="79"/>
      <c r="H1" s="9"/>
      <c r="I1" s="79" t="s">
        <v>12</v>
      </c>
      <c r="J1" s="79"/>
      <c r="K1" s="79"/>
      <c r="S1" s="74" t="s">
        <v>13</v>
      </c>
      <c r="T1" s="74"/>
      <c r="W1" s="80" t="s">
        <v>14</v>
      </c>
      <c r="X1" s="81"/>
      <c r="Y1" s="81"/>
      <c r="Z1" s="81"/>
      <c r="AA1" s="81"/>
      <c r="AB1" s="81"/>
      <c r="AE1" s="74" t="s">
        <v>15</v>
      </c>
      <c r="AF1" s="74"/>
      <c r="AI1" s="74" t="s">
        <v>16</v>
      </c>
      <c r="AJ1" s="74"/>
      <c r="AM1" s="70" t="s">
        <v>2257</v>
      </c>
      <c r="AN1" s="71"/>
      <c r="AO1" s="47"/>
      <c r="AR1" s="70" t="s">
        <v>2259</v>
      </c>
      <c r="AS1" s="71"/>
      <c r="AU1" s="74" t="s">
        <v>2284</v>
      </c>
      <c r="AV1" s="74"/>
      <c r="AW1" s="74"/>
      <c r="AX1" s="74"/>
    </row>
    <row r="2" spans="1:50" ht="51.6" customHeight="1">
      <c r="A2" s="1" t="s">
        <v>17</v>
      </c>
      <c r="B2" s="1" t="s">
        <v>18</v>
      </c>
      <c r="C2" s="1" t="s">
        <v>19</v>
      </c>
      <c r="E2" s="1" t="s">
        <v>20</v>
      </c>
      <c r="F2" s="22" t="s">
        <v>18</v>
      </c>
      <c r="G2" s="1" t="s">
        <v>21</v>
      </c>
      <c r="H2" s="9"/>
      <c r="I2" s="1" t="s">
        <v>17</v>
      </c>
      <c r="J2" s="1" t="s">
        <v>18</v>
      </c>
      <c r="K2" s="1" t="s">
        <v>22</v>
      </c>
      <c r="S2" s="77" t="s">
        <v>23</v>
      </c>
      <c r="T2" s="77"/>
      <c r="W2" s="1" t="s">
        <v>24</v>
      </c>
      <c r="X2" s="30" t="s">
        <v>25</v>
      </c>
      <c r="Y2" s="30" t="s">
        <v>26</v>
      </c>
      <c r="Z2" s="1" t="s">
        <v>27</v>
      </c>
      <c r="AA2" s="1" t="s">
        <v>28</v>
      </c>
      <c r="AB2" s="1" t="s">
        <v>29</v>
      </c>
      <c r="AE2" s="75" t="s">
        <v>30</v>
      </c>
      <c r="AF2" s="75"/>
      <c r="AI2" s="75" t="s">
        <v>31</v>
      </c>
      <c r="AJ2" s="75"/>
      <c r="AM2" s="30" t="s">
        <v>2262</v>
      </c>
      <c r="AN2" s="14">
        <f>T6</f>
        <v>7.7287173642433649E-2</v>
      </c>
      <c r="AO2" s="47"/>
      <c r="AR2" s="72" t="s">
        <v>2254</v>
      </c>
      <c r="AS2" s="73"/>
      <c r="AU2" s="14" t="s">
        <v>34</v>
      </c>
      <c r="AV2" s="69">
        <f>T5</f>
        <v>0.85864813655043726</v>
      </c>
      <c r="AW2" s="69"/>
      <c r="AX2" s="69"/>
    </row>
    <row r="3" spans="1:50">
      <c r="A3" s="5" t="s">
        <v>32</v>
      </c>
      <c r="B3" s="6">
        <v>24148.2</v>
      </c>
      <c r="C3" s="23">
        <f>LN(B3/B4)</f>
        <v>-2.115930138503043E-3</v>
      </c>
      <c r="E3" s="2" t="s">
        <v>32</v>
      </c>
      <c r="F3" s="24">
        <v>1666.5</v>
      </c>
      <c r="G3" s="23">
        <f>LN(F3/F4)</f>
        <v>5.5056775205007567E-3</v>
      </c>
      <c r="H3" s="25"/>
      <c r="I3" s="2" t="s">
        <v>32</v>
      </c>
      <c r="J3" s="3">
        <v>6.77</v>
      </c>
      <c r="K3" s="26">
        <f>LN(J3/J4)</f>
        <v>-2.9498546464212347E-3</v>
      </c>
      <c r="M3" s="1" t="s">
        <v>33</v>
      </c>
      <c r="N3" s="1" t="s">
        <v>34</v>
      </c>
      <c r="S3" s="29" t="s">
        <v>35</v>
      </c>
      <c r="T3" s="21">
        <f>N22</f>
        <v>0.10150672779586301</v>
      </c>
      <c r="W3" s="5">
        <v>2024</v>
      </c>
      <c r="X3" s="5" t="s">
        <v>36</v>
      </c>
      <c r="Y3" s="5">
        <v>10</v>
      </c>
      <c r="Z3" s="33">
        <v>45458</v>
      </c>
      <c r="AA3" s="33">
        <v>45459</v>
      </c>
      <c r="AB3" s="33">
        <v>45474</v>
      </c>
      <c r="AE3" s="1" t="s">
        <v>37</v>
      </c>
      <c r="AF3" s="5">
        <f>N28</f>
        <v>2.4219554153429357E-2</v>
      </c>
      <c r="AI3" s="5" t="s">
        <v>38</v>
      </c>
      <c r="AJ3" s="5">
        <v>183.13</v>
      </c>
      <c r="AM3" s="30" t="s">
        <v>2263</v>
      </c>
      <c r="AN3" s="49">
        <v>4.6383942290000002</v>
      </c>
      <c r="AO3" s="47"/>
      <c r="AR3" s="45" t="s">
        <v>2255</v>
      </c>
      <c r="AS3" s="53">
        <f>U7</f>
        <v>9.0582041780755074E-2</v>
      </c>
      <c r="AU3" s="5" t="s">
        <v>2285</v>
      </c>
      <c r="AV3" s="59">
        <f>_xlfn.VAR.P(G3:G750)</f>
        <v>4.0245301109342088E-4</v>
      </c>
      <c r="AW3" s="59"/>
      <c r="AX3" s="59"/>
    </row>
    <row r="4" spans="1:50" ht="40.799999999999997" customHeight="1">
      <c r="A4" s="5" t="s">
        <v>39</v>
      </c>
      <c r="B4" s="6">
        <v>24199.35</v>
      </c>
      <c r="C4" s="23">
        <f t="shared" ref="C4:C67" si="0">LN(B4/B5)</f>
        <v>-1.1696111838928169E-2</v>
      </c>
      <c r="E4" s="2" t="s">
        <v>39</v>
      </c>
      <c r="F4" s="24">
        <v>1657.35</v>
      </c>
      <c r="G4" s="23">
        <f t="shared" ref="G4:G67" si="1">LN(F4/F5)</f>
        <v>-6.5166208976795134E-2</v>
      </c>
      <c r="H4" s="25"/>
      <c r="I4" s="2" t="s">
        <v>39</v>
      </c>
      <c r="J4" s="3">
        <v>6.79</v>
      </c>
      <c r="K4" s="26">
        <f t="shared" ref="K4:K67" si="2">LN(J4/J5)</f>
        <v>0</v>
      </c>
      <c r="M4" s="1" t="s">
        <v>40</v>
      </c>
      <c r="N4" s="21">
        <f>SLOPE(G3:G750,C3:C750)</f>
        <v>0.85864813655043792</v>
      </c>
      <c r="S4" s="29" t="s">
        <v>41</v>
      </c>
      <c r="T4" s="21">
        <f>N28</f>
        <v>2.4219554153429357E-2</v>
      </c>
      <c r="W4" s="5">
        <v>2023</v>
      </c>
      <c r="X4" s="5" t="s">
        <v>42</v>
      </c>
      <c r="Y4" s="5">
        <v>8</v>
      </c>
      <c r="Z4" s="33">
        <v>45092</v>
      </c>
      <c r="AA4" s="33">
        <v>45093</v>
      </c>
      <c r="AB4" s="33">
        <v>45108</v>
      </c>
      <c r="AE4" s="29" t="s">
        <v>35</v>
      </c>
      <c r="AF4" s="5">
        <f>N22</f>
        <v>0.10150672779586301</v>
      </c>
      <c r="AI4" s="5" t="s">
        <v>43</v>
      </c>
      <c r="AJ4" s="6">
        <f>F3</f>
        <v>1666.5</v>
      </c>
      <c r="AM4" s="51" t="s">
        <v>2264</v>
      </c>
      <c r="AN4" s="52">
        <v>4.7156814029999996</v>
      </c>
      <c r="AO4" s="47"/>
      <c r="AR4" s="45" t="s">
        <v>2256</v>
      </c>
      <c r="AS4" s="54">
        <f>Y16</f>
        <v>0.12039174579463686</v>
      </c>
      <c r="AU4" s="5" t="s">
        <v>2286</v>
      </c>
      <c r="AV4" s="59">
        <f>SQRT(AV3)</f>
        <v>2.0061231544783606E-2</v>
      </c>
      <c r="AW4" s="59"/>
      <c r="AX4" s="59"/>
    </row>
    <row r="5" spans="1:50" ht="22.2" customHeight="1">
      <c r="A5" s="5" t="s">
        <v>44</v>
      </c>
      <c r="B5" s="6">
        <v>24484.05</v>
      </c>
      <c r="C5" s="23">
        <f t="shared" si="0"/>
        <v>1.111981616471547E-2</v>
      </c>
      <c r="E5" s="2" t="s">
        <v>44</v>
      </c>
      <c r="F5" s="24">
        <v>1768.95</v>
      </c>
      <c r="G5" s="23">
        <f t="shared" si="1"/>
        <v>2.5072146997388647E-2</v>
      </c>
      <c r="H5" s="25"/>
      <c r="I5" s="2" t="s">
        <v>44</v>
      </c>
      <c r="J5" s="3">
        <v>6.79</v>
      </c>
      <c r="K5" s="26">
        <f t="shared" si="2"/>
        <v>-1.3246009737178223E-3</v>
      </c>
      <c r="M5" s="1" t="s">
        <v>45</v>
      </c>
      <c r="N5" s="21">
        <f>_xlfn.COVARIANCE.P(G3:G750,C3:C750)/_xlfn.VAR.P(C3:C750)</f>
        <v>0.85864813655043726</v>
      </c>
      <c r="S5" s="29" t="s">
        <v>34</v>
      </c>
      <c r="T5" s="21">
        <f>_xlfn.COVARIANCE.P(G3:G750,C3:C750)/_xlfn.VAR.P(C3:C750)</f>
        <v>0.85864813655043726</v>
      </c>
      <c r="W5" s="5">
        <v>2022</v>
      </c>
      <c r="X5" s="5" t="s">
        <v>46</v>
      </c>
      <c r="Y5" s="5">
        <v>7.5</v>
      </c>
      <c r="Z5" s="33">
        <v>44727</v>
      </c>
      <c r="AA5" s="33">
        <v>44728</v>
      </c>
      <c r="AB5" s="33">
        <v>44743</v>
      </c>
      <c r="AE5" s="29" t="s">
        <v>47</v>
      </c>
      <c r="AF5" s="5">
        <f>AF4-AF3</f>
        <v>7.7287173642433649E-2</v>
      </c>
      <c r="AI5" s="5" t="s">
        <v>48</v>
      </c>
      <c r="AJ5" s="21">
        <f>AJ3/AJ4</f>
        <v>0.10988898889888989</v>
      </c>
      <c r="AK5" s="38">
        <f>AJ5</f>
        <v>0.10988898889888989</v>
      </c>
      <c r="AM5" s="75" t="s">
        <v>2265</v>
      </c>
      <c r="AN5" s="75"/>
      <c r="AO5" s="75"/>
      <c r="AP5" s="75"/>
      <c r="AR5" s="45" t="s">
        <v>2257</v>
      </c>
      <c r="AS5" s="53">
        <f>AN4/100</f>
        <v>4.7156814029999994E-2</v>
      </c>
      <c r="AU5" s="5" t="s">
        <v>2236</v>
      </c>
      <c r="AV5" s="59">
        <f>_xlfn.VAR.P(C3:C750)</f>
        <v>8.0537199760305375E-5</v>
      </c>
      <c r="AW5" s="59"/>
      <c r="AX5" s="59"/>
    </row>
    <row r="6" spans="1:50">
      <c r="A6" s="5" t="s">
        <v>49</v>
      </c>
      <c r="B6" s="6">
        <v>24213.3</v>
      </c>
      <c r="C6" s="23">
        <f t="shared" si="0"/>
        <v>9.0420073960085362E-3</v>
      </c>
      <c r="E6" s="2" t="s">
        <v>49</v>
      </c>
      <c r="F6" s="24">
        <v>1725.15</v>
      </c>
      <c r="G6" s="23">
        <f t="shared" si="1"/>
        <v>1.5127025979952479E-2</v>
      </c>
      <c r="H6" s="25"/>
      <c r="I6" s="2" t="s">
        <v>49</v>
      </c>
      <c r="J6" s="3">
        <v>6.7990000000000004</v>
      </c>
      <c r="K6" s="26">
        <f t="shared" si="2"/>
        <v>1.324600973717821E-3</v>
      </c>
      <c r="S6" s="29" t="s">
        <v>47</v>
      </c>
      <c r="T6" s="21">
        <f>T3-T4</f>
        <v>7.7287173642433649E-2</v>
      </c>
      <c r="W6" s="5">
        <v>2021</v>
      </c>
      <c r="X6" s="5" t="s">
        <v>50</v>
      </c>
      <c r="Y6" s="5">
        <v>6.5</v>
      </c>
      <c r="Z6" s="33">
        <v>44362</v>
      </c>
      <c r="AA6" s="33">
        <v>44363</v>
      </c>
      <c r="AB6" s="33">
        <v>44378</v>
      </c>
      <c r="AE6" s="34" t="s">
        <v>51</v>
      </c>
      <c r="AF6" s="18">
        <v>0.02</v>
      </c>
      <c r="AM6" s="30" t="s">
        <v>2266</v>
      </c>
      <c r="AN6" s="14" t="s">
        <v>2267</v>
      </c>
      <c r="AO6" s="14" t="s">
        <v>2268</v>
      </c>
      <c r="AP6" s="14" t="s">
        <v>2267</v>
      </c>
      <c r="AQ6" s="47"/>
      <c r="AR6" s="45" t="s">
        <v>2258</v>
      </c>
      <c r="AS6" s="55">
        <f>AG8</f>
        <v>0.131506727795863</v>
      </c>
      <c r="AU6" s="5" t="s">
        <v>2287</v>
      </c>
      <c r="AV6" s="59">
        <f>SQRT(AV5)</f>
        <v>8.9742520446166076E-3</v>
      </c>
      <c r="AW6" s="59"/>
      <c r="AX6" s="59"/>
    </row>
    <row r="7" spans="1:50" ht="18" customHeight="1">
      <c r="A7" s="5" t="s">
        <v>52</v>
      </c>
      <c r="B7" s="6">
        <v>23995.35</v>
      </c>
      <c r="C7" s="23">
        <f t="shared" si="0"/>
        <v>-1.2795285095394087E-2</v>
      </c>
      <c r="E7" s="2" t="s">
        <v>52</v>
      </c>
      <c r="F7" s="24">
        <v>1699.25</v>
      </c>
      <c r="G7" s="23">
        <f t="shared" si="1"/>
        <v>5.2809492706154641E-3</v>
      </c>
      <c r="H7" s="25"/>
      <c r="I7" s="2" t="s">
        <v>52</v>
      </c>
      <c r="J7" s="3">
        <v>6.79</v>
      </c>
      <c r="K7" s="26">
        <f t="shared" si="2"/>
        <v>-7.4829782082562078E-3</v>
      </c>
      <c r="S7" s="29" t="s">
        <v>48</v>
      </c>
      <c r="T7" s="21">
        <f>(T4+T5*(T3-T4))</f>
        <v>9.0582041780755074E-2</v>
      </c>
      <c r="U7" s="31">
        <f>T7</f>
        <v>9.0582041780755074E-2</v>
      </c>
      <c r="V7" s="32"/>
      <c r="AE7" s="34" t="s">
        <v>53</v>
      </c>
      <c r="AF7" s="18">
        <v>0.01</v>
      </c>
      <c r="AI7" s="69" t="s">
        <v>2261</v>
      </c>
      <c r="AJ7" s="69"/>
      <c r="AK7" s="69"/>
      <c r="AM7" s="30" t="s">
        <v>2269</v>
      </c>
      <c r="AN7" s="14" t="s">
        <v>2270</v>
      </c>
      <c r="AO7" s="14" t="s">
        <v>2271</v>
      </c>
      <c r="AP7" s="14" t="s">
        <v>2272</v>
      </c>
      <c r="AQ7" s="47"/>
      <c r="AR7" s="45" t="s">
        <v>16</v>
      </c>
      <c r="AS7" s="53">
        <f>AK5</f>
        <v>0.10988898889888989</v>
      </c>
      <c r="AU7" s="60" t="s">
        <v>2288</v>
      </c>
      <c r="AV7" s="61"/>
      <c r="AW7" s="61"/>
      <c r="AX7" s="62"/>
    </row>
    <row r="8" spans="1:50">
      <c r="A8" s="5" t="s">
        <v>54</v>
      </c>
      <c r="B8" s="6">
        <v>24304.35</v>
      </c>
      <c r="C8" s="23">
        <f t="shared" si="0"/>
        <v>4.0816635619174632E-3</v>
      </c>
      <c r="E8" s="2" t="s">
        <v>54</v>
      </c>
      <c r="F8" s="24">
        <v>1690.3</v>
      </c>
      <c r="G8" s="23">
        <f t="shared" si="1"/>
        <v>-2.5111908849154087E-3</v>
      </c>
      <c r="H8" s="25"/>
      <c r="I8" s="2" t="s">
        <v>55</v>
      </c>
      <c r="J8" s="3">
        <v>6.8410000000000002</v>
      </c>
      <c r="K8" s="26">
        <f t="shared" si="2"/>
        <v>2.0485813427176245E-3</v>
      </c>
      <c r="AE8" s="29" t="s">
        <v>48</v>
      </c>
      <c r="AF8" s="35">
        <f>SUM(AF3,AF5,AF6,AF7)</f>
        <v>0.131506727795863</v>
      </c>
      <c r="AG8" s="39">
        <f>AF8</f>
        <v>0.131506727795863</v>
      </c>
      <c r="AI8" s="69"/>
      <c r="AJ8" s="69"/>
      <c r="AK8" s="69"/>
      <c r="AM8" s="30" t="s">
        <v>2273</v>
      </c>
      <c r="AN8" s="14" t="s">
        <v>2274</v>
      </c>
      <c r="AO8" s="14" t="s">
        <v>2275</v>
      </c>
      <c r="AP8" s="14">
        <v>8</v>
      </c>
      <c r="AQ8" s="47"/>
      <c r="AU8" s="63"/>
      <c r="AV8" s="64"/>
      <c r="AW8" s="64"/>
      <c r="AX8" s="65"/>
    </row>
    <row r="9" spans="1:50" ht="17.399999999999999" customHeight="1">
      <c r="A9" s="5" t="s">
        <v>55</v>
      </c>
      <c r="B9" s="6">
        <v>24205.35</v>
      </c>
      <c r="C9" s="23">
        <f t="shared" si="0"/>
        <v>-5.582325779352925E-3</v>
      </c>
      <c r="E9" s="2" t="s">
        <v>55</v>
      </c>
      <c r="F9" s="24">
        <v>1694.55</v>
      </c>
      <c r="G9" s="23">
        <f t="shared" si="1"/>
        <v>1.4593592430246632E-2</v>
      </c>
      <c r="H9" s="25"/>
      <c r="I9" s="2" t="s">
        <v>56</v>
      </c>
      <c r="J9" s="3">
        <v>6.827</v>
      </c>
      <c r="K9" s="26">
        <f t="shared" si="2"/>
        <v>-2.9252617027827141E-3</v>
      </c>
      <c r="S9" s="76" t="s">
        <v>57</v>
      </c>
      <c r="T9" s="76"/>
      <c r="AI9" s="69"/>
      <c r="AJ9" s="69"/>
      <c r="AK9" s="69"/>
      <c r="AM9" s="30" t="s">
        <v>2276</v>
      </c>
      <c r="AN9" s="48">
        <v>4.4999999999999998E-2</v>
      </c>
      <c r="AO9" s="14" t="s">
        <v>2277</v>
      </c>
      <c r="AP9" s="14" t="s">
        <v>2278</v>
      </c>
      <c r="AQ9" s="47"/>
      <c r="AR9" s="69" t="s">
        <v>2283</v>
      </c>
      <c r="AS9" s="69"/>
      <c r="AU9" s="63"/>
      <c r="AV9" s="64"/>
      <c r="AW9" s="64"/>
      <c r="AX9" s="65"/>
    </row>
    <row r="10" spans="1:50">
      <c r="A10" s="5" t="s">
        <v>56</v>
      </c>
      <c r="B10" s="6">
        <v>24340.85</v>
      </c>
      <c r="C10" s="23">
        <f t="shared" si="0"/>
        <v>-5.1631312234782087E-3</v>
      </c>
      <c r="E10" s="2" t="s">
        <v>56</v>
      </c>
      <c r="F10" s="24">
        <v>1670</v>
      </c>
      <c r="G10" s="23">
        <f t="shared" si="1"/>
        <v>-3.049238558840056E-3</v>
      </c>
      <c r="H10" s="25"/>
      <c r="I10" s="2" t="s">
        <v>58</v>
      </c>
      <c r="J10" s="3">
        <v>6.8470000000000004</v>
      </c>
      <c r="K10" s="26">
        <f t="shared" si="2"/>
        <v>-2.0426035698278295E-3</v>
      </c>
      <c r="S10" s="76"/>
      <c r="T10" s="76"/>
      <c r="AE10" s="5" t="s">
        <v>59</v>
      </c>
      <c r="AI10" s="69"/>
      <c r="AJ10" s="69"/>
      <c r="AK10" s="69"/>
      <c r="AM10" s="75" t="s">
        <v>2279</v>
      </c>
      <c r="AN10" s="75"/>
      <c r="AO10" s="75"/>
      <c r="AP10" s="75"/>
      <c r="AQ10" s="47"/>
      <c r="AR10" s="69"/>
      <c r="AS10" s="69"/>
      <c r="AU10" s="63"/>
      <c r="AV10" s="64"/>
      <c r="AW10" s="64"/>
      <c r="AX10" s="65"/>
    </row>
    <row r="11" spans="1:50">
      <c r="A11" s="5" t="s">
        <v>58</v>
      </c>
      <c r="B11" s="6">
        <v>24466.85</v>
      </c>
      <c r="C11" s="23">
        <f t="shared" si="0"/>
        <v>5.2329751018960107E-3</v>
      </c>
      <c r="E11" s="2" t="s">
        <v>58</v>
      </c>
      <c r="F11" s="24">
        <v>1675.1</v>
      </c>
      <c r="G11" s="23">
        <f t="shared" si="1"/>
        <v>-2.2665197345022665E-2</v>
      </c>
      <c r="H11" s="25"/>
      <c r="I11" s="2" t="s">
        <v>60</v>
      </c>
      <c r="J11" s="3">
        <v>6.8609999999999998</v>
      </c>
      <c r="K11" s="26">
        <f t="shared" si="2"/>
        <v>2.3347449683416635E-3</v>
      </c>
      <c r="S11" s="76"/>
      <c r="T11" s="76"/>
      <c r="AI11" s="69"/>
      <c r="AJ11" s="69"/>
      <c r="AK11" s="69"/>
      <c r="AM11" s="75"/>
      <c r="AN11" s="75"/>
      <c r="AO11" s="75"/>
      <c r="AP11" s="75"/>
      <c r="AQ11" s="47"/>
      <c r="AR11" s="69"/>
      <c r="AS11" s="69"/>
      <c r="AU11" s="63"/>
      <c r="AV11" s="64"/>
      <c r="AW11" s="64"/>
      <c r="AX11" s="65"/>
    </row>
    <row r="12" spans="1:50">
      <c r="A12" s="5" t="s">
        <v>60</v>
      </c>
      <c r="B12" s="6">
        <v>24339.15</v>
      </c>
      <c r="C12" s="23">
        <f t="shared" si="0"/>
        <v>6.5272351766822402E-3</v>
      </c>
      <c r="E12" s="2" t="s">
        <v>60</v>
      </c>
      <c r="F12" s="24">
        <v>1713.5</v>
      </c>
      <c r="G12" s="23">
        <f t="shared" si="1"/>
        <v>2.9433919464876251E-2</v>
      </c>
      <c r="H12" s="25"/>
      <c r="I12" s="2" t="s">
        <v>61</v>
      </c>
      <c r="J12" s="3">
        <v>6.8449999999999998</v>
      </c>
      <c r="K12" s="26">
        <f t="shared" si="2"/>
        <v>3.3657747439582524E-3</v>
      </c>
      <c r="S12" s="76"/>
      <c r="T12" s="76"/>
      <c r="AI12" s="46"/>
      <c r="AJ12" s="46"/>
      <c r="AK12" s="46"/>
      <c r="AM12" s="30" t="s">
        <v>2263</v>
      </c>
      <c r="AN12" s="50">
        <v>0.02</v>
      </c>
      <c r="AO12" s="47"/>
      <c r="AR12" s="69"/>
      <c r="AS12" s="69"/>
      <c r="AU12" s="63"/>
      <c r="AV12" s="64"/>
      <c r="AW12" s="64"/>
      <c r="AX12" s="65"/>
    </row>
    <row r="13" spans="1:50" ht="22.2" customHeight="1">
      <c r="A13" s="5" t="s">
        <v>61</v>
      </c>
      <c r="B13" s="6">
        <v>24180.799999999999</v>
      </c>
      <c r="C13" s="23">
        <f t="shared" si="0"/>
        <v>-8.999611999159645E-3</v>
      </c>
      <c r="E13" s="2" t="s">
        <v>61</v>
      </c>
      <c r="F13" s="24">
        <v>1663.8</v>
      </c>
      <c r="G13" s="23">
        <f t="shared" si="1"/>
        <v>-6.4403295982810851E-3</v>
      </c>
      <c r="H13" s="25"/>
      <c r="I13" s="2" t="s">
        <v>62</v>
      </c>
      <c r="J13" s="3">
        <v>6.8220000000000001</v>
      </c>
      <c r="K13" s="26">
        <f t="shared" si="2"/>
        <v>5.8651028074269097E-4</v>
      </c>
      <c r="S13" s="76"/>
      <c r="T13" s="76"/>
      <c r="AD13" s="69" t="s">
        <v>2260</v>
      </c>
      <c r="AE13" s="69"/>
      <c r="AF13" s="69"/>
      <c r="AG13" s="69"/>
      <c r="AI13" s="46"/>
      <c r="AJ13" s="46"/>
      <c r="AK13" s="46"/>
      <c r="AN13" s="14">
        <v>4.6383942290000002</v>
      </c>
      <c r="AO13" s="47"/>
      <c r="AR13" s="69"/>
      <c r="AS13" s="69"/>
      <c r="AU13" s="63"/>
      <c r="AV13" s="64"/>
      <c r="AW13" s="64"/>
      <c r="AX13" s="65"/>
    </row>
    <row r="14" spans="1:50" ht="18" customHeight="1">
      <c r="A14" s="5" t="s">
        <v>62</v>
      </c>
      <c r="B14" s="6">
        <v>24399.4</v>
      </c>
      <c r="C14" s="23">
        <f t="shared" si="0"/>
        <v>-1.4784511312879243E-3</v>
      </c>
      <c r="E14" s="2" t="s">
        <v>62</v>
      </c>
      <c r="F14" s="24">
        <v>1674.55</v>
      </c>
      <c r="G14" s="23">
        <f t="shared" si="1"/>
        <v>-6.7550733736871293E-3</v>
      </c>
      <c r="H14" s="25"/>
      <c r="I14" s="2" t="s">
        <v>63</v>
      </c>
      <c r="J14" s="3">
        <v>6.8179999999999996</v>
      </c>
      <c r="K14" s="26">
        <f t="shared" si="2"/>
        <v>-2.0512827705574722E-3</v>
      </c>
      <c r="S14" s="76"/>
      <c r="T14" s="76"/>
      <c r="AD14" s="69"/>
      <c r="AE14" s="69"/>
      <c r="AF14" s="69"/>
      <c r="AG14" s="69"/>
      <c r="AR14" s="69"/>
      <c r="AS14" s="69"/>
      <c r="AU14" s="63"/>
      <c r="AV14" s="64"/>
      <c r="AW14" s="64"/>
      <c r="AX14" s="65"/>
    </row>
    <row r="15" spans="1:50" ht="18" customHeight="1">
      <c r="A15" s="5" t="s">
        <v>63</v>
      </c>
      <c r="B15" s="6">
        <v>24435.5</v>
      </c>
      <c r="C15" s="23">
        <f t="shared" si="0"/>
        <v>-1.4967001787999864E-3</v>
      </c>
      <c r="E15" s="2" t="s">
        <v>63</v>
      </c>
      <c r="F15" s="24">
        <v>1685.9</v>
      </c>
      <c r="G15" s="23">
        <f t="shared" si="1"/>
        <v>2.1673627533281095E-3</v>
      </c>
      <c r="H15" s="25"/>
      <c r="I15" s="2" t="s">
        <v>64</v>
      </c>
      <c r="J15" s="3">
        <v>6.8319999999999999</v>
      </c>
      <c r="K15" s="26">
        <f t="shared" si="2"/>
        <v>-7.3158244538816509E-4</v>
      </c>
      <c r="S15" s="76"/>
      <c r="T15" s="76"/>
      <c r="W15" s="1" t="s">
        <v>65</v>
      </c>
      <c r="X15" s="5">
        <f>(Y3/Y6)^(1/4)-1</f>
        <v>0.11370882455518183</v>
      </c>
      <c r="Y15" s="36">
        <f>X15</f>
        <v>0.11370882455518183</v>
      </c>
      <c r="AD15" s="69"/>
      <c r="AE15" s="69"/>
      <c r="AF15" s="69"/>
      <c r="AG15" s="69"/>
      <c r="AM15" s="69" t="s">
        <v>2281</v>
      </c>
      <c r="AN15" s="69"/>
      <c r="AO15" s="69"/>
      <c r="AP15" s="69"/>
      <c r="AR15" s="69"/>
      <c r="AS15" s="69"/>
      <c r="AU15" s="63"/>
      <c r="AV15" s="64"/>
      <c r="AW15" s="64"/>
      <c r="AX15" s="65"/>
    </row>
    <row r="16" spans="1:50">
      <c r="A16" s="5" t="s">
        <v>64</v>
      </c>
      <c r="B16" s="6">
        <v>24472.1</v>
      </c>
      <c r="C16" s="23">
        <f t="shared" si="0"/>
        <v>-1.2547572710405439E-2</v>
      </c>
      <c r="E16" s="2" t="s">
        <v>64</v>
      </c>
      <c r="F16" s="24">
        <v>1682.25</v>
      </c>
      <c r="G16" s="23">
        <f t="shared" si="1"/>
        <v>-2.0329909808006585E-2</v>
      </c>
      <c r="H16" s="25"/>
      <c r="I16" s="2" t="s">
        <v>66</v>
      </c>
      <c r="J16" s="3">
        <v>6.8369999999999997</v>
      </c>
      <c r="K16" s="26">
        <f t="shared" si="2"/>
        <v>4.1037724308272232E-3</v>
      </c>
      <c r="S16" s="76"/>
      <c r="T16" s="76"/>
      <c r="W16" s="1" t="s">
        <v>2280</v>
      </c>
      <c r="X16" s="21">
        <f>Y3*(1+X15)/F3+X15</f>
        <v>0.12039174579463686</v>
      </c>
      <c r="Y16" s="37">
        <f>X16</f>
        <v>0.12039174579463686</v>
      </c>
      <c r="AD16" s="69"/>
      <c r="AE16" s="69"/>
      <c r="AF16" s="69"/>
      <c r="AG16" s="69"/>
      <c r="AM16" s="69"/>
      <c r="AN16" s="69"/>
      <c r="AO16" s="69"/>
      <c r="AP16" s="69"/>
      <c r="AR16" s="69"/>
      <c r="AS16" s="69"/>
      <c r="AU16" s="63"/>
      <c r="AV16" s="64"/>
      <c r="AW16" s="64"/>
      <c r="AX16" s="65"/>
    </row>
    <row r="17" spans="1:50">
      <c r="A17" s="5" t="s">
        <v>66</v>
      </c>
      <c r="B17" s="6">
        <v>24781.1</v>
      </c>
      <c r="C17" s="23">
        <f t="shared" si="0"/>
        <v>-2.9394512770190822E-3</v>
      </c>
      <c r="E17" s="2" t="s">
        <v>66</v>
      </c>
      <c r="F17" s="24">
        <v>1716.8</v>
      </c>
      <c r="G17" s="23">
        <f t="shared" si="1"/>
        <v>-1.2531818732238888E-2</v>
      </c>
      <c r="H17" s="25"/>
      <c r="I17" s="2" t="s">
        <v>67</v>
      </c>
      <c r="J17" s="3">
        <v>6.8090000000000002</v>
      </c>
      <c r="K17" s="26">
        <f t="shared" si="2"/>
        <v>3.6783680112277921E-3</v>
      </c>
      <c r="S17" s="76"/>
      <c r="T17" s="76"/>
      <c r="AD17" s="69"/>
      <c r="AE17" s="69"/>
      <c r="AF17" s="69"/>
      <c r="AG17" s="69"/>
      <c r="AR17" s="69"/>
      <c r="AS17" s="69"/>
      <c r="AU17" s="66"/>
      <c r="AV17" s="67"/>
      <c r="AW17" s="67"/>
      <c r="AX17" s="68"/>
    </row>
    <row r="18" spans="1:50" ht="17.399999999999999" customHeight="1">
      <c r="A18" s="5" t="s">
        <v>67</v>
      </c>
      <c r="B18" s="6">
        <v>24854.05</v>
      </c>
      <c r="C18" s="23">
        <f t="shared" si="0"/>
        <v>4.2012887401181526E-3</v>
      </c>
      <c r="E18" s="2" t="s">
        <v>67</v>
      </c>
      <c r="F18" s="24">
        <v>1738.45</v>
      </c>
      <c r="G18" s="23">
        <f t="shared" si="1"/>
        <v>1.8136025122147681E-3</v>
      </c>
      <c r="H18" s="25"/>
      <c r="I18" s="2" t="s">
        <v>68</v>
      </c>
      <c r="J18" s="3">
        <v>6.7839999999999998</v>
      </c>
      <c r="K18" s="26">
        <f t="shared" si="2"/>
        <v>1.6227782568353226E-3</v>
      </c>
      <c r="S18" s="76"/>
      <c r="T18" s="76"/>
      <c r="W18" s="78" t="s">
        <v>2253</v>
      </c>
      <c r="X18" s="78"/>
      <c r="Y18" s="78"/>
      <c r="Z18" s="78"/>
      <c r="AA18" s="78"/>
      <c r="AB18" s="78"/>
      <c r="AD18" s="69"/>
      <c r="AE18" s="69"/>
      <c r="AF18" s="69"/>
      <c r="AG18" s="69"/>
      <c r="AR18" s="69"/>
      <c r="AS18" s="69"/>
    </row>
    <row r="19" spans="1:50">
      <c r="A19" s="5" t="s">
        <v>68</v>
      </c>
      <c r="B19" s="6">
        <v>24749.85</v>
      </c>
      <c r="C19" s="23">
        <f t="shared" si="0"/>
        <v>-8.9077370211750866E-3</v>
      </c>
      <c r="E19" s="2" t="s">
        <v>68</v>
      </c>
      <c r="F19" s="24">
        <v>1735.3</v>
      </c>
      <c r="G19" s="23">
        <f t="shared" si="1"/>
        <v>-2.6247330319250781E-2</v>
      </c>
      <c r="H19" s="25"/>
      <c r="I19" s="2" t="s">
        <v>69</v>
      </c>
      <c r="J19" s="3">
        <v>6.7729999999999997</v>
      </c>
      <c r="K19" s="26">
        <f t="shared" si="2"/>
        <v>5.9075470629589729E-4</v>
      </c>
      <c r="W19" s="78"/>
      <c r="X19" s="78"/>
      <c r="Y19" s="78"/>
      <c r="Z19" s="78"/>
      <c r="AA19" s="78"/>
      <c r="AB19" s="78"/>
      <c r="AD19" s="69"/>
      <c r="AE19" s="69"/>
      <c r="AF19" s="69"/>
      <c r="AG19" s="69"/>
      <c r="AM19"/>
      <c r="AR19" s="69"/>
      <c r="AS19" s="69"/>
    </row>
    <row r="20" spans="1:50">
      <c r="A20" s="5" t="s">
        <v>69</v>
      </c>
      <c r="B20" s="6">
        <v>24971.3</v>
      </c>
      <c r="C20" s="23">
        <f t="shared" si="0"/>
        <v>-3.4400322558512829E-3</v>
      </c>
      <c r="E20" s="2" t="s">
        <v>69</v>
      </c>
      <c r="F20" s="24">
        <v>1781.45</v>
      </c>
      <c r="G20" s="23">
        <f t="shared" si="1"/>
        <v>-1.3077549154493818E-2</v>
      </c>
      <c r="H20" s="25"/>
      <c r="I20" s="2" t="s">
        <v>70</v>
      </c>
      <c r="J20" s="3">
        <v>6.7690000000000001</v>
      </c>
      <c r="K20" s="26">
        <f t="shared" si="2"/>
        <v>-1.9186781769763009E-3</v>
      </c>
      <c r="W20" s="78"/>
      <c r="X20" s="78"/>
      <c r="Y20" s="78"/>
      <c r="Z20" s="78"/>
      <c r="AA20" s="78"/>
      <c r="AB20" s="78"/>
      <c r="AD20" s="69"/>
      <c r="AE20" s="69"/>
      <c r="AF20" s="69"/>
      <c r="AG20" s="69"/>
      <c r="AR20" s="69"/>
      <c r="AS20" s="69"/>
    </row>
    <row r="21" spans="1:50">
      <c r="A21" s="5" t="s">
        <v>70</v>
      </c>
      <c r="B21" s="6">
        <v>25057.35</v>
      </c>
      <c r="C21" s="23">
        <f t="shared" si="0"/>
        <v>-2.8135747549046168E-3</v>
      </c>
      <c r="E21" s="2" t="s">
        <v>70</v>
      </c>
      <c r="F21" s="24">
        <v>1804.9</v>
      </c>
      <c r="G21" s="23">
        <f t="shared" si="1"/>
        <v>-7.3143120144280984E-3</v>
      </c>
      <c r="H21" s="25"/>
      <c r="I21" s="2" t="s">
        <v>71</v>
      </c>
      <c r="J21" s="3">
        <v>6.782</v>
      </c>
      <c r="K21" s="26">
        <f t="shared" si="2"/>
        <v>-8.8430366853309034E-4</v>
      </c>
      <c r="M21" s="1" t="s">
        <v>72</v>
      </c>
      <c r="N21" s="21">
        <f>SUM(C3:C750)</f>
        <v>0.29003698527233968</v>
      </c>
      <c r="W21" s="78"/>
      <c r="X21" s="78"/>
      <c r="Y21" s="78"/>
      <c r="Z21" s="78"/>
      <c r="AA21" s="78"/>
      <c r="AB21" s="78"/>
      <c r="AD21" s="69"/>
      <c r="AE21" s="69"/>
      <c r="AF21" s="69"/>
      <c r="AG21" s="69"/>
      <c r="AR21" s="69"/>
      <c r="AS21" s="69"/>
    </row>
    <row r="22" spans="1:50">
      <c r="A22" s="5" t="s">
        <v>71</v>
      </c>
      <c r="B22" s="6">
        <v>25127.95</v>
      </c>
      <c r="C22" s="23">
        <f t="shared" si="0"/>
        <v>6.5359709797854493E-3</v>
      </c>
      <c r="E22" s="2" t="s">
        <v>71</v>
      </c>
      <c r="F22" s="24">
        <v>1818.15</v>
      </c>
      <c r="G22" s="23">
        <f t="shared" si="1"/>
        <v>1.524081817340407E-2</v>
      </c>
      <c r="H22" s="25"/>
      <c r="I22" s="2" t="s">
        <v>73</v>
      </c>
      <c r="J22" s="3">
        <v>6.7880000000000003</v>
      </c>
      <c r="K22" s="26">
        <f t="shared" si="2"/>
        <v>1.7693900222267493E-3</v>
      </c>
      <c r="M22" s="1" t="s">
        <v>74</v>
      </c>
      <c r="N22" s="21">
        <f>EXP(N21/3)-1</f>
        <v>0.10150672779586301</v>
      </c>
      <c r="W22" s="78"/>
      <c r="X22" s="78"/>
      <c r="Y22" s="78"/>
      <c r="Z22" s="78"/>
      <c r="AA22" s="78"/>
      <c r="AB22" s="78"/>
      <c r="AD22" s="69"/>
      <c r="AE22" s="69"/>
      <c r="AF22" s="69"/>
      <c r="AG22" s="69"/>
      <c r="AR22" s="69"/>
      <c r="AS22" s="69"/>
    </row>
    <row r="23" spans="1:50">
      <c r="A23" s="5" t="s">
        <v>73</v>
      </c>
      <c r="B23" s="6">
        <v>24964.25</v>
      </c>
      <c r="C23" s="23">
        <f t="shared" si="0"/>
        <v>-1.3690215037028451E-3</v>
      </c>
      <c r="E23" s="2" t="s">
        <v>73</v>
      </c>
      <c r="F23" s="24">
        <v>1790.65</v>
      </c>
      <c r="G23" s="23">
        <f t="shared" si="1"/>
        <v>1.6725246276654525E-2</v>
      </c>
      <c r="H23" s="25"/>
      <c r="I23" s="2" t="s">
        <v>75</v>
      </c>
      <c r="J23" s="3">
        <v>6.7759999999999998</v>
      </c>
      <c r="K23" s="26">
        <f t="shared" si="2"/>
        <v>1.4768869912365624E-3</v>
      </c>
      <c r="W23" s="78"/>
      <c r="X23" s="78"/>
      <c r="Y23" s="78"/>
      <c r="Z23" s="78"/>
      <c r="AA23" s="78"/>
      <c r="AB23" s="78"/>
      <c r="AD23" s="69"/>
      <c r="AE23" s="69"/>
      <c r="AF23" s="69"/>
      <c r="AG23" s="69"/>
    </row>
    <row r="24" spans="1:50">
      <c r="A24" s="5" t="s">
        <v>75</v>
      </c>
      <c r="B24" s="6">
        <v>24998.45</v>
      </c>
      <c r="C24" s="23">
        <f t="shared" si="0"/>
        <v>6.6025884544412166E-4</v>
      </c>
      <c r="E24" s="2" t="s">
        <v>75</v>
      </c>
      <c r="F24" s="24">
        <v>1760.95</v>
      </c>
      <c r="G24" s="23">
        <f t="shared" si="1"/>
        <v>-1.4209029337348458E-2</v>
      </c>
      <c r="H24" s="25"/>
      <c r="I24" s="2" t="s">
        <v>76</v>
      </c>
      <c r="J24" s="3">
        <v>6.766</v>
      </c>
      <c r="K24" s="26">
        <f t="shared" si="2"/>
        <v>-5.8945057201972434E-3</v>
      </c>
      <c r="M24" s="1" t="s">
        <v>77</v>
      </c>
      <c r="N24" s="21">
        <f>SUM(G3:G750)</f>
        <v>1.1519447064652433</v>
      </c>
      <c r="W24" s="78"/>
      <c r="X24" s="78"/>
      <c r="Y24" s="78"/>
      <c r="Z24" s="78"/>
      <c r="AA24" s="78"/>
      <c r="AB24" s="78"/>
      <c r="AD24" s="69"/>
      <c r="AE24" s="69"/>
      <c r="AF24" s="69"/>
      <c r="AG24" s="69"/>
    </row>
    <row r="25" spans="1:50">
      <c r="A25" s="5" t="s">
        <v>76</v>
      </c>
      <c r="B25" s="6">
        <v>24981.95</v>
      </c>
      <c r="C25" s="23">
        <f t="shared" si="0"/>
        <v>-1.2481224780150524E-3</v>
      </c>
      <c r="E25" s="2" t="s">
        <v>76</v>
      </c>
      <c r="F25" s="24">
        <v>1786.15</v>
      </c>
      <c r="G25" s="23">
        <f t="shared" si="1"/>
        <v>2.9314451726373807E-2</v>
      </c>
      <c r="H25" s="25"/>
      <c r="I25" s="2" t="s">
        <v>78</v>
      </c>
      <c r="J25" s="3">
        <v>6.806</v>
      </c>
      <c r="K25" s="26">
        <f t="shared" si="2"/>
        <v>-5.8599640292795905E-3</v>
      </c>
      <c r="M25" s="1" t="s">
        <v>79</v>
      </c>
      <c r="N25" s="21">
        <f>EXP(N24/3)-1</f>
        <v>0.46811838228102265</v>
      </c>
      <c r="W25" s="78"/>
      <c r="X25" s="78"/>
      <c r="Y25" s="78"/>
      <c r="Z25" s="78"/>
      <c r="AA25" s="78"/>
      <c r="AB25" s="78"/>
      <c r="AD25" s="69"/>
      <c r="AE25" s="69"/>
      <c r="AF25" s="69"/>
      <c r="AG25" s="69"/>
    </row>
    <row r="26" spans="1:50">
      <c r="A26" s="5" t="s">
        <v>78</v>
      </c>
      <c r="B26" s="6">
        <v>25013.15</v>
      </c>
      <c r="C26" s="23">
        <f t="shared" si="0"/>
        <v>8.7294190611797214E-3</v>
      </c>
      <c r="E26" s="2" t="s">
        <v>78</v>
      </c>
      <c r="F26" s="24">
        <v>1734.55</v>
      </c>
      <c r="G26" s="23">
        <f t="shared" si="1"/>
        <v>3.487514877590582E-2</v>
      </c>
      <c r="H26" s="25"/>
      <c r="I26" s="2" t="s">
        <v>80</v>
      </c>
      <c r="J26" s="3">
        <v>6.8460000000000001</v>
      </c>
      <c r="K26" s="26">
        <f t="shared" si="2"/>
        <v>2.4862901290414793E-3</v>
      </c>
      <c r="AD26" s="69"/>
      <c r="AE26" s="69"/>
      <c r="AF26" s="69"/>
      <c r="AG26" s="69"/>
    </row>
    <row r="27" spans="1:50">
      <c r="A27" s="5" t="s">
        <v>80</v>
      </c>
      <c r="B27" s="6">
        <v>24795.75</v>
      </c>
      <c r="C27" s="23">
        <f t="shared" si="0"/>
        <v>-8.7873868890513806E-3</v>
      </c>
      <c r="E27" s="2" t="s">
        <v>80</v>
      </c>
      <c r="F27" s="24">
        <v>1675.1</v>
      </c>
      <c r="G27" s="23">
        <f t="shared" si="1"/>
        <v>7.4300779233070864E-3</v>
      </c>
      <c r="H27" s="25"/>
      <c r="I27" s="2" t="s">
        <v>81</v>
      </c>
      <c r="J27" s="3">
        <v>6.8289999999999997</v>
      </c>
      <c r="K27" s="26">
        <f t="shared" si="2"/>
        <v>7.6437238249762408E-3</v>
      </c>
      <c r="M27" s="1" t="s">
        <v>82</v>
      </c>
      <c r="N27" s="21">
        <f>SUM(K3:K733)</f>
        <v>7.1792735964265289E-2</v>
      </c>
      <c r="AD27" s="69"/>
      <c r="AE27" s="69"/>
      <c r="AF27" s="69"/>
      <c r="AG27" s="69"/>
    </row>
    <row r="28" spans="1:50">
      <c r="A28" s="5" t="s">
        <v>81</v>
      </c>
      <c r="B28" s="6">
        <v>25014.6</v>
      </c>
      <c r="C28" s="23">
        <f t="shared" si="0"/>
        <v>-9.3704617030021236E-3</v>
      </c>
      <c r="E28" s="2" t="s">
        <v>81</v>
      </c>
      <c r="F28" s="24">
        <v>1662.7</v>
      </c>
      <c r="G28" s="23">
        <f t="shared" si="1"/>
        <v>1.1097617712084607E-2</v>
      </c>
      <c r="H28" s="25"/>
      <c r="I28" s="2" t="s">
        <v>83</v>
      </c>
      <c r="J28" s="3">
        <v>6.7770000000000001</v>
      </c>
      <c r="K28" s="26">
        <f t="shared" si="2"/>
        <v>6.6622498254162504E-3</v>
      </c>
      <c r="M28" s="1" t="s">
        <v>84</v>
      </c>
      <c r="N28" s="21">
        <f>EXP(N27/3)-1</f>
        <v>2.4219554153429357E-2</v>
      </c>
      <c r="AD28" s="69"/>
      <c r="AE28" s="69"/>
      <c r="AF28" s="69"/>
      <c r="AG28" s="69"/>
    </row>
    <row r="29" spans="1:50">
      <c r="A29" s="5" t="s">
        <v>83</v>
      </c>
      <c r="B29" s="6">
        <v>25250.1</v>
      </c>
      <c r="C29" s="23">
        <f t="shared" si="0"/>
        <v>-2.1424213560051142E-2</v>
      </c>
      <c r="E29" s="2" t="s">
        <v>83</v>
      </c>
      <c r="F29" s="24">
        <v>1644.35</v>
      </c>
      <c r="G29" s="23">
        <f t="shared" si="1"/>
        <v>-1.3650439965515971E-2</v>
      </c>
      <c r="H29" s="25"/>
      <c r="I29" s="2" t="s">
        <v>85</v>
      </c>
      <c r="J29" s="3">
        <v>6.7320000000000002</v>
      </c>
      <c r="K29" s="26">
        <f t="shared" si="2"/>
        <v>-2.6702285558788097E-3</v>
      </c>
      <c r="AD29" s="69"/>
      <c r="AE29" s="69"/>
      <c r="AF29" s="69"/>
      <c r="AG29" s="69"/>
    </row>
    <row r="30" spans="1:50">
      <c r="A30" s="5" t="s">
        <v>85</v>
      </c>
      <c r="B30" s="6">
        <v>25796.9</v>
      </c>
      <c r="C30" s="23">
        <f t="shared" si="0"/>
        <v>-5.4061649034323775E-4</v>
      </c>
      <c r="E30" s="2" t="s">
        <v>85</v>
      </c>
      <c r="F30" s="24">
        <v>1666.95</v>
      </c>
      <c r="G30" s="23">
        <f t="shared" si="1"/>
        <v>-3.9216323516160969E-3</v>
      </c>
      <c r="H30" s="25"/>
      <c r="I30" s="2" t="s">
        <v>86</v>
      </c>
      <c r="J30" s="3">
        <v>6.75</v>
      </c>
      <c r="K30" s="26">
        <f t="shared" si="2"/>
        <v>-1.3324452337787119E-3</v>
      </c>
      <c r="M30" s="1" t="s">
        <v>87</v>
      </c>
      <c r="AD30" s="69"/>
      <c r="AE30" s="69"/>
      <c r="AF30" s="69"/>
      <c r="AG30" s="69"/>
    </row>
    <row r="31" spans="1:50">
      <c r="A31" s="5" t="s">
        <v>86</v>
      </c>
      <c r="B31" s="6">
        <v>25810.85</v>
      </c>
      <c r="C31" s="23">
        <f t="shared" si="0"/>
        <v>-1.4160706565616464E-2</v>
      </c>
      <c r="E31" s="2" t="s">
        <v>86</v>
      </c>
      <c r="F31" s="24">
        <v>1673.5</v>
      </c>
      <c r="G31" s="23">
        <f t="shared" si="1"/>
        <v>-7.263666134880907E-3</v>
      </c>
      <c r="H31" s="25"/>
      <c r="I31" s="2" t="s">
        <v>88</v>
      </c>
      <c r="J31" s="3">
        <v>6.7590000000000003</v>
      </c>
      <c r="K31" s="26">
        <f t="shared" si="2"/>
        <v>6.0844589281161456E-3</v>
      </c>
      <c r="AD31" s="69"/>
      <c r="AE31" s="69"/>
      <c r="AF31" s="69"/>
      <c r="AG31" s="69"/>
    </row>
    <row r="32" spans="1:50">
      <c r="A32" s="5" t="s">
        <v>88</v>
      </c>
      <c r="B32" s="6">
        <v>26178.95</v>
      </c>
      <c r="C32" s="23">
        <f t="shared" si="0"/>
        <v>-1.4161659013423675E-3</v>
      </c>
      <c r="E32" s="2" t="s">
        <v>88</v>
      </c>
      <c r="F32" s="24">
        <v>1685.7</v>
      </c>
      <c r="G32" s="23">
        <f t="shared" si="1"/>
        <v>4.3995314721286712E-3</v>
      </c>
      <c r="H32" s="25"/>
      <c r="I32" s="2" t="s">
        <v>89</v>
      </c>
      <c r="J32" s="3">
        <v>6.718</v>
      </c>
      <c r="K32" s="26">
        <f t="shared" si="2"/>
        <v>-2.9726537942601429E-3</v>
      </c>
      <c r="M32" s="27" t="s">
        <v>90</v>
      </c>
      <c r="N32" s="28"/>
      <c r="AD32" s="69"/>
      <c r="AE32" s="69"/>
      <c r="AF32" s="69"/>
      <c r="AG32" s="69"/>
    </row>
    <row r="33" spans="1:42" ht="18.600000000000001" customHeight="1">
      <c r="A33" s="5" t="s">
        <v>89</v>
      </c>
      <c r="B33" s="6">
        <v>26216.05</v>
      </c>
      <c r="C33" s="23">
        <f t="shared" si="0"/>
        <v>8.1156779580020509E-3</v>
      </c>
      <c r="E33" s="2" t="s">
        <v>89</v>
      </c>
      <c r="F33" s="24">
        <v>1678.3</v>
      </c>
      <c r="G33" s="23">
        <f t="shared" si="1"/>
        <v>-6.4736677456550609E-3</v>
      </c>
      <c r="H33" s="25"/>
      <c r="I33" s="2" t="s">
        <v>91</v>
      </c>
      <c r="J33" s="3">
        <v>6.7380000000000004</v>
      </c>
      <c r="K33" s="26">
        <f t="shared" si="2"/>
        <v>-3.407663124179693E-3</v>
      </c>
      <c r="M33" s="1" t="s">
        <v>92</v>
      </c>
      <c r="N33" s="5">
        <v>0.38411025653346098</v>
      </c>
      <c r="AD33" s="69"/>
      <c r="AE33" s="69"/>
      <c r="AF33" s="69"/>
      <c r="AG33" s="69"/>
      <c r="AM33" s="69" t="s">
        <v>2282</v>
      </c>
      <c r="AN33" s="69"/>
      <c r="AO33" s="69"/>
      <c r="AP33" s="69"/>
    </row>
    <row r="34" spans="1:42">
      <c r="A34" s="5" t="s">
        <v>91</v>
      </c>
      <c r="B34" s="6">
        <v>26004.15</v>
      </c>
      <c r="C34" s="23">
        <f t="shared" si="0"/>
        <v>2.4545416990469533E-3</v>
      </c>
      <c r="E34" s="2" t="s">
        <v>91</v>
      </c>
      <c r="F34" s="24">
        <v>1689.2</v>
      </c>
      <c r="G34" s="23">
        <f t="shared" si="1"/>
        <v>-4.9015363730626881E-3</v>
      </c>
      <c r="H34" s="25"/>
      <c r="I34" s="2" t="s">
        <v>93</v>
      </c>
      <c r="J34" s="3">
        <v>6.7610000000000001</v>
      </c>
      <c r="K34" s="26">
        <f t="shared" si="2"/>
        <v>-8.8704914154764318E-4</v>
      </c>
      <c r="M34" s="1" t="s">
        <v>94</v>
      </c>
      <c r="N34" s="21">
        <v>0.14754068917420099</v>
      </c>
      <c r="AD34" s="69"/>
      <c r="AE34" s="69"/>
      <c r="AF34" s="69"/>
      <c r="AG34" s="69"/>
      <c r="AM34" s="69"/>
      <c r="AN34" s="69"/>
      <c r="AO34" s="69"/>
      <c r="AP34" s="69"/>
    </row>
    <row r="35" spans="1:42">
      <c r="A35" s="5" t="s">
        <v>93</v>
      </c>
      <c r="B35" s="6">
        <v>25940.400000000001</v>
      </c>
      <c r="C35" s="23">
        <f t="shared" si="0"/>
        <v>5.2043728308821627E-5</v>
      </c>
      <c r="E35" s="2" t="s">
        <v>93</v>
      </c>
      <c r="F35" s="24">
        <v>1697.5</v>
      </c>
      <c r="G35" s="23">
        <f t="shared" si="1"/>
        <v>-8.7685131969941349E-3</v>
      </c>
      <c r="H35" s="25"/>
      <c r="I35" s="2" t="s">
        <v>95</v>
      </c>
      <c r="J35" s="3">
        <v>6.7670000000000003</v>
      </c>
      <c r="K35" s="26">
        <f t="shared" si="2"/>
        <v>8.8704914154769934E-4</v>
      </c>
      <c r="M35" s="1" t="s">
        <v>96</v>
      </c>
      <c r="N35" s="5">
        <v>0.14639644848852901</v>
      </c>
      <c r="AD35" s="69"/>
      <c r="AE35" s="69"/>
      <c r="AF35" s="69"/>
      <c r="AG35" s="69"/>
      <c r="AM35" s="69"/>
      <c r="AN35" s="69"/>
      <c r="AO35" s="69"/>
      <c r="AP35" s="69"/>
    </row>
    <row r="36" spans="1:42">
      <c r="A36" s="5" t="s">
        <v>95</v>
      </c>
      <c r="B36" s="6">
        <v>25939.05</v>
      </c>
      <c r="C36" s="23">
        <f t="shared" si="0"/>
        <v>5.7259000437972149E-3</v>
      </c>
      <c r="E36" s="2" t="s">
        <v>95</v>
      </c>
      <c r="F36" s="24">
        <v>1712.45</v>
      </c>
      <c r="G36" s="23">
        <f t="shared" si="1"/>
        <v>4.5212525308644606E-2</v>
      </c>
      <c r="H36" s="25"/>
      <c r="I36" s="2" t="s">
        <v>97</v>
      </c>
      <c r="J36" s="3">
        <v>6.7610000000000001</v>
      </c>
      <c r="K36" s="26">
        <f t="shared" si="2"/>
        <v>4.4381981644257384E-4</v>
      </c>
      <c r="M36" s="1" t="s">
        <v>98</v>
      </c>
      <c r="N36" s="5">
        <v>1.85471243780591E-2</v>
      </c>
      <c r="AM36" s="69"/>
      <c r="AN36" s="69"/>
      <c r="AO36" s="69"/>
      <c r="AP36" s="69"/>
    </row>
    <row r="37" spans="1:42">
      <c r="A37" s="5" t="s">
        <v>97</v>
      </c>
      <c r="B37" s="6">
        <v>25790.95</v>
      </c>
      <c r="C37" s="23">
        <f t="shared" si="0"/>
        <v>1.4652627320371103E-2</v>
      </c>
      <c r="E37" s="2" t="s">
        <v>97</v>
      </c>
      <c r="F37" s="24">
        <v>1636.75</v>
      </c>
      <c r="G37" s="23">
        <f t="shared" si="1"/>
        <v>-7.9415001054305191E-3</v>
      </c>
      <c r="H37" s="25"/>
      <c r="I37" s="2" t="s">
        <v>99</v>
      </c>
      <c r="J37" s="3">
        <v>6.758</v>
      </c>
      <c r="K37" s="26">
        <f t="shared" si="2"/>
        <v>-3.1026101567303032E-3</v>
      </c>
      <c r="M37" s="1" t="s">
        <v>100</v>
      </c>
      <c r="N37" s="5">
        <v>747</v>
      </c>
      <c r="AM37" s="69"/>
      <c r="AN37" s="69"/>
      <c r="AO37" s="69"/>
      <c r="AP37" s="69"/>
    </row>
    <row r="38" spans="1:42">
      <c r="A38" s="5" t="s">
        <v>99</v>
      </c>
      <c r="B38" s="6">
        <v>25415.8</v>
      </c>
      <c r="C38" s="23">
        <f t="shared" si="0"/>
        <v>1.5061029536485916E-3</v>
      </c>
      <c r="E38" s="2" t="s">
        <v>99</v>
      </c>
      <c r="F38" s="24">
        <v>1649.8</v>
      </c>
      <c r="G38" s="23">
        <f t="shared" si="1"/>
        <v>2.2755899802609364E-3</v>
      </c>
      <c r="H38" s="25"/>
      <c r="I38" s="2" t="s">
        <v>101</v>
      </c>
      <c r="J38" s="3">
        <v>6.7789999999999999</v>
      </c>
      <c r="K38" s="26">
        <f t="shared" si="2"/>
        <v>2.5108941631343763E-3</v>
      </c>
      <c r="AM38" s="69"/>
      <c r="AN38" s="69"/>
      <c r="AO38" s="69"/>
      <c r="AP38" s="69"/>
    </row>
    <row r="39" spans="1:42">
      <c r="A39" s="5" t="s">
        <v>102</v>
      </c>
      <c r="B39" s="6">
        <v>25377.55</v>
      </c>
      <c r="C39" s="23">
        <f t="shared" si="0"/>
        <v>-1.6142975111744227E-3</v>
      </c>
      <c r="E39" s="2" t="s">
        <v>102</v>
      </c>
      <c r="F39" s="24">
        <v>1646.05</v>
      </c>
      <c r="G39" s="23">
        <f t="shared" si="1"/>
        <v>-3.9867740877749622E-2</v>
      </c>
      <c r="H39" s="25"/>
      <c r="I39" s="2" t="s">
        <v>103</v>
      </c>
      <c r="J39" s="3">
        <v>6.7619999999999996</v>
      </c>
      <c r="K39" s="26">
        <f t="shared" si="2"/>
        <v>-4.4267447233519736E-3</v>
      </c>
      <c r="M39" s="1" t="s">
        <v>104</v>
      </c>
      <c r="N39" s="5"/>
      <c r="O39" s="5"/>
      <c r="P39" s="5"/>
      <c r="Q39" s="5"/>
      <c r="R39" s="5"/>
      <c r="AM39" s="69"/>
      <c r="AN39" s="69"/>
      <c r="AO39" s="69"/>
      <c r="AP39" s="69"/>
    </row>
    <row r="40" spans="1:42">
      <c r="A40" s="5" t="s">
        <v>101</v>
      </c>
      <c r="B40" s="6">
        <v>25418.55</v>
      </c>
      <c r="C40" s="23">
        <f t="shared" si="0"/>
        <v>1.3700169261289907E-3</v>
      </c>
      <c r="E40" s="2" t="s">
        <v>101</v>
      </c>
      <c r="F40" s="24">
        <v>1713</v>
      </c>
      <c r="G40" s="23">
        <f t="shared" si="1"/>
        <v>-1.6471880188346732E-2</v>
      </c>
      <c r="H40" s="25"/>
      <c r="I40" s="2" t="s">
        <v>105</v>
      </c>
      <c r="J40" s="3">
        <v>6.7919999999999998</v>
      </c>
      <c r="K40" s="26">
        <f t="shared" si="2"/>
        <v>-2.7935032501351671E-3</v>
      </c>
      <c r="M40" s="27"/>
      <c r="N40" s="27" t="s">
        <v>106</v>
      </c>
      <c r="O40" s="27" t="s">
        <v>107</v>
      </c>
      <c r="P40" s="27" t="s">
        <v>108</v>
      </c>
      <c r="Q40" s="27" t="s">
        <v>109</v>
      </c>
      <c r="R40" s="27" t="s">
        <v>110</v>
      </c>
      <c r="AM40" s="69"/>
      <c r="AN40" s="69"/>
      <c r="AO40" s="69"/>
      <c r="AP40" s="69"/>
    </row>
    <row r="41" spans="1:42">
      <c r="A41" s="5" t="s">
        <v>103</v>
      </c>
      <c r="B41" s="6">
        <v>25383.75</v>
      </c>
      <c r="C41" s="23">
        <f t="shared" si="0"/>
        <v>1.0740980826790941E-3</v>
      </c>
      <c r="E41" s="2" t="s">
        <v>103</v>
      </c>
      <c r="F41" s="24">
        <v>1741.45</v>
      </c>
      <c r="G41" s="23">
        <f t="shared" si="1"/>
        <v>-7.0097421627803962E-3</v>
      </c>
      <c r="H41" s="25"/>
      <c r="I41" s="2" t="s">
        <v>111</v>
      </c>
      <c r="J41" s="3">
        <v>6.8109999999999999</v>
      </c>
      <c r="K41" s="26">
        <f t="shared" si="2"/>
        <v>-2.7857213235174443E-3</v>
      </c>
      <c r="M41" s="1" t="s">
        <v>112</v>
      </c>
      <c r="N41" s="5">
        <v>1</v>
      </c>
      <c r="O41" s="5">
        <v>4.4355511378866001E-2</v>
      </c>
      <c r="P41" s="5">
        <v>4.4355511378866001E-2</v>
      </c>
      <c r="Q41" s="5">
        <v>128.942005839903</v>
      </c>
      <c r="R41" s="5">
        <v>1.1321433465338199E-27</v>
      </c>
      <c r="AM41" s="69"/>
      <c r="AN41" s="69"/>
      <c r="AO41" s="69"/>
      <c r="AP41" s="69"/>
    </row>
    <row r="42" spans="1:42">
      <c r="A42" s="5" t="s">
        <v>105</v>
      </c>
      <c r="B42" s="6">
        <v>25356.5</v>
      </c>
      <c r="C42" s="23">
        <f t="shared" si="0"/>
        <v>-1.2769632085949123E-3</v>
      </c>
      <c r="E42" s="2" t="s">
        <v>105</v>
      </c>
      <c r="F42" s="24">
        <v>1753.7</v>
      </c>
      <c r="G42" s="23">
        <f t="shared" si="1"/>
        <v>3.2841689878648933E-3</v>
      </c>
      <c r="H42" s="25"/>
      <c r="I42" s="2" t="s">
        <v>113</v>
      </c>
      <c r="J42" s="3">
        <v>6.83</v>
      </c>
      <c r="K42" s="26">
        <f t="shared" si="2"/>
        <v>-3.0699534380633112E-3</v>
      </c>
      <c r="M42" s="1" t="s">
        <v>114</v>
      </c>
      <c r="N42" s="5">
        <v>745</v>
      </c>
      <c r="O42" s="5">
        <v>0.25627688790791903</v>
      </c>
      <c r="P42" s="5">
        <v>3.4399582269519299E-4</v>
      </c>
      <c r="Q42" s="5"/>
      <c r="R42" s="5"/>
      <c r="AM42" s="69"/>
      <c r="AN42" s="69"/>
      <c r="AO42" s="69"/>
      <c r="AP42" s="69"/>
    </row>
    <row r="43" spans="1:42">
      <c r="A43" s="5" t="s">
        <v>111</v>
      </c>
      <c r="B43" s="6">
        <v>25388.9</v>
      </c>
      <c r="C43" s="23">
        <f t="shared" si="0"/>
        <v>1.8703577686811725E-2</v>
      </c>
      <c r="E43" s="2" t="s">
        <v>111</v>
      </c>
      <c r="F43" s="24">
        <v>1747.95</v>
      </c>
      <c r="G43" s="23">
        <f t="shared" si="1"/>
        <v>1.2839881603378565E-2</v>
      </c>
      <c r="H43" s="25"/>
      <c r="I43" s="2" t="s">
        <v>115</v>
      </c>
      <c r="J43" s="3">
        <v>6.851</v>
      </c>
      <c r="K43" s="26">
        <f t="shared" si="2"/>
        <v>-4.3779643165514355E-4</v>
      </c>
      <c r="M43" s="1" t="s">
        <v>116</v>
      </c>
      <c r="N43" s="5">
        <v>746</v>
      </c>
      <c r="O43" s="5">
        <v>0.30063239928678498</v>
      </c>
      <c r="P43" s="5"/>
      <c r="Q43" s="5"/>
      <c r="R43" s="5"/>
      <c r="AM43" s="69"/>
      <c r="AN43" s="69"/>
      <c r="AO43" s="69"/>
      <c r="AP43" s="69"/>
    </row>
    <row r="44" spans="1:42">
      <c r="A44" s="5" t="s">
        <v>113</v>
      </c>
      <c r="B44" s="6">
        <v>24918.45</v>
      </c>
      <c r="C44" s="23">
        <f t="shared" si="0"/>
        <v>-4.9099820315822162E-3</v>
      </c>
      <c r="E44" s="2" t="s">
        <v>113</v>
      </c>
      <c r="F44" s="24">
        <v>1725.65</v>
      </c>
      <c r="G44" s="23">
        <f t="shared" si="1"/>
        <v>-1.2740699566216051E-3</v>
      </c>
      <c r="H44" s="25"/>
      <c r="I44" s="2" t="s">
        <v>117</v>
      </c>
      <c r="J44" s="3">
        <v>6.8540000000000001</v>
      </c>
      <c r="K44" s="26">
        <f t="shared" si="2"/>
        <v>0</v>
      </c>
      <c r="AM44" s="69"/>
      <c r="AN44" s="69"/>
      <c r="AO44" s="69"/>
      <c r="AP44" s="69"/>
    </row>
    <row r="45" spans="1:42">
      <c r="A45" s="5" t="s">
        <v>115</v>
      </c>
      <c r="B45" s="6">
        <v>25041.1</v>
      </c>
      <c r="C45" s="23">
        <f t="shared" si="0"/>
        <v>4.1898915779699352E-3</v>
      </c>
      <c r="E45" s="2" t="s">
        <v>115</v>
      </c>
      <c r="F45" s="24">
        <v>1727.85</v>
      </c>
      <c r="G45" s="23">
        <f t="shared" si="1"/>
        <v>1.3782068646769313E-2</v>
      </c>
      <c r="H45" s="25"/>
      <c r="I45" s="2" t="s">
        <v>118</v>
      </c>
      <c r="J45" s="3">
        <v>6.8540000000000001</v>
      </c>
      <c r="K45" s="26">
        <f t="shared" si="2"/>
        <v>-1.4588956186063659E-4</v>
      </c>
      <c r="M45" s="28"/>
      <c r="N45" s="27" t="s">
        <v>119</v>
      </c>
      <c r="O45" s="27" t="s">
        <v>98</v>
      </c>
      <c r="P45" s="27" t="s">
        <v>120</v>
      </c>
      <c r="Q45" s="27" t="s">
        <v>121</v>
      </c>
      <c r="R45" s="27" t="s">
        <v>122</v>
      </c>
      <c r="S45" s="27" t="s">
        <v>123</v>
      </c>
      <c r="T45" s="27" t="s">
        <v>124</v>
      </c>
      <c r="U45" s="27" t="s">
        <v>125</v>
      </c>
      <c r="AM45" s="69"/>
      <c r="AN45" s="69"/>
      <c r="AO45" s="69"/>
      <c r="AP45" s="69"/>
    </row>
    <row r="46" spans="1:42">
      <c r="A46" s="5" t="s">
        <v>117</v>
      </c>
      <c r="B46" s="6">
        <v>24936.400000000001</v>
      </c>
      <c r="C46" s="23">
        <f t="shared" si="0"/>
        <v>3.3843154867430215E-3</v>
      </c>
      <c r="E46" s="2" t="s">
        <v>117</v>
      </c>
      <c r="F46" s="24">
        <v>1704.2</v>
      </c>
      <c r="G46" s="23">
        <f t="shared" si="1"/>
        <v>8.8056596725740767E-4</v>
      </c>
      <c r="H46" s="25"/>
      <c r="I46" s="2" t="s">
        <v>126</v>
      </c>
      <c r="J46" s="3">
        <v>6.8550000000000004</v>
      </c>
      <c r="K46" s="26">
        <f t="shared" si="2"/>
        <v>-5.8334550290659753E-4</v>
      </c>
      <c r="M46" s="1" t="s">
        <v>127</v>
      </c>
      <c r="N46" s="5">
        <v>1.20870815198185E-3</v>
      </c>
      <c r="O46" s="5">
        <v>6.7923861648458601E-4</v>
      </c>
      <c r="P46" s="5">
        <v>1.77950446668881</v>
      </c>
      <c r="Q46" s="5">
        <v>7.5564677972187203E-2</v>
      </c>
      <c r="R46" s="5">
        <v>-1.2474140171276301E-4</v>
      </c>
      <c r="S46" s="5">
        <v>2.5421577056764602E-3</v>
      </c>
      <c r="T46" s="5">
        <v>-1.2474140171276301E-4</v>
      </c>
      <c r="U46" s="5">
        <v>2.5421577056764602E-3</v>
      </c>
      <c r="AM46" s="46"/>
      <c r="AN46" s="46"/>
      <c r="AO46" s="46"/>
      <c r="AP46" s="46"/>
    </row>
    <row r="47" spans="1:42">
      <c r="A47" s="5" t="s">
        <v>118</v>
      </c>
      <c r="B47" s="6">
        <v>24852.15</v>
      </c>
      <c r="C47" s="23">
        <f t="shared" si="0"/>
        <v>-1.1718778635040884E-2</v>
      </c>
      <c r="E47" s="2" t="s">
        <v>118</v>
      </c>
      <c r="F47" s="24">
        <v>1702.7</v>
      </c>
      <c r="G47" s="23">
        <f t="shared" si="1"/>
        <v>-3.9564549067956012E-3</v>
      </c>
      <c r="H47" s="25"/>
      <c r="I47" s="2" t="s">
        <v>128</v>
      </c>
      <c r="J47" s="3">
        <v>6.859</v>
      </c>
      <c r="K47" s="26">
        <f t="shared" si="2"/>
        <v>-1.6024477170736215E-3</v>
      </c>
      <c r="M47" s="1" t="s">
        <v>129</v>
      </c>
      <c r="N47" s="21">
        <v>0.85864813655043704</v>
      </c>
      <c r="O47" s="5">
        <v>7.56167523181175E-2</v>
      </c>
      <c r="P47" s="5">
        <v>11.3552633540532</v>
      </c>
      <c r="Q47" s="5">
        <v>1.13214334653372E-27</v>
      </c>
      <c r="R47" s="5">
        <v>0.71020085722423498</v>
      </c>
      <c r="S47" s="5">
        <v>1.0070954158766401</v>
      </c>
      <c r="T47" s="5">
        <v>0.71020085722423498</v>
      </c>
      <c r="U47" s="5">
        <v>1.0070954158766401</v>
      </c>
      <c r="AM47" s="46"/>
      <c r="AN47" s="46"/>
      <c r="AO47" s="46"/>
      <c r="AP47" s="46"/>
    </row>
    <row r="48" spans="1:42">
      <c r="A48" s="5" t="s">
        <v>126</v>
      </c>
      <c r="B48" s="6">
        <v>25145.1</v>
      </c>
      <c r="C48" s="23">
        <f t="shared" si="0"/>
        <v>-2.1293593353156458E-3</v>
      </c>
      <c r="E48" s="2" t="s">
        <v>126</v>
      </c>
      <c r="F48" s="24">
        <v>1709.45</v>
      </c>
      <c r="G48" s="23">
        <f t="shared" si="1"/>
        <v>1.3486659072818822E-2</v>
      </c>
      <c r="H48" s="25"/>
      <c r="I48" s="2" t="s">
        <v>130</v>
      </c>
      <c r="J48" s="3">
        <v>6.87</v>
      </c>
      <c r="K48" s="26">
        <f t="shared" si="2"/>
        <v>-8.7298128634484226E-4</v>
      </c>
    </row>
    <row r="49" spans="1:11">
      <c r="A49" s="5" t="s">
        <v>128</v>
      </c>
      <c r="B49" s="6">
        <v>25198.7</v>
      </c>
      <c r="C49" s="23">
        <f t="shared" si="0"/>
        <v>-3.2152298316295127E-3</v>
      </c>
      <c r="E49" s="2" t="s">
        <v>128</v>
      </c>
      <c r="F49" s="24">
        <v>1686.55</v>
      </c>
      <c r="G49" s="23">
        <f t="shared" si="1"/>
        <v>-5.6312148610972027E-4</v>
      </c>
      <c r="H49" s="25"/>
      <c r="I49" s="2" t="s">
        <v>131</v>
      </c>
      <c r="J49" s="3">
        <v>6.8760000000000003</v>
      </c>
      <c r="K49" s="26">
        <f t="shared" si="2"/>
        <v>1.8924235941052052E-3</v>
      </c>
    </row>
    <row r="50" spans="1:11">
      <c r="A50" s="5" t="s">
        <v>130</v>
      </c>
      <c r="B50" s="6">
        <v>25279.85</v>
      </c>
      <c r="C50" s="23">
        <f t="shared" si="0"/>
        <v>4.5491810987265924E-5</v>
      </c>
      <c r="E50" s="2" t="s">
        <v>130</v>
      </c>
      <c r="F50" s="24">
        <v>1687.5</v>
      </c>
      <c r="G50" s="23">
        <f t="shared" si="1"/>
        <v>-2.3700894819727824E-4</v>
      </c>
      <c r="H50" s="25"/>
      <c r="I50" s="2" t="s">
        <v>132</v>
      </c>
      <c r="J50" s="3">
        <v>6.8630000000000004</v>
      </c>
      <c r="K50" s="26">
        <f t="shared" si="2"/>
        <v>-1.4569825916346482E-4</v>
      </c>
    </row>
    <row r="51" spans="1:11">
      <c r="A51" s="5" t="s">
        <v>131</v>
      </c>
      <c r="B51" s="6">
        <v>25278.7</v>
      </c>
      <c r="C51" s="23">
        <f t="shared" si="0"/>
        <v>1.6945599981708784E-3</v>
      </c>
      <c r="E51" s="2" t="s">
        <v>131</v>
      </c>
      <c r="F51" s="24">
        <v>1687.9</v>
      </c>
      <c r="G51" s="23">
        <f t="shared" si="1"/>
        <v>-2.5647305207832326E-2</v>
      </c>
      <c r="H51" s="25"/>
      <c r="I51" s="2" t="s">
        <v>133</v>
      </c>
      <c r="J51" s="3">
        <v>6.8639999999999999</v>
      </c>
      <c r="K51" s="26">
        <f t="shared" si="2"/>
        <v>4.3715847690728763E-4</v>
      </c>
    </row>
    <row r="52" spans="1:11">
      <c r="A52" s="5" t="s">
        <v>132</v>
      </c>
      <c r="B52" s="6">
        <v>25235.9</v>
      </c>
      <c r="C52" s="23">
        <f t="shared" si="0"/>
        <v>3.332155576256976E-3</v>
      </c>
      <c r="E52" s="2" t="s">
        <v>132</v>
      </c>
      <c r="F52" s="24">
        <v>1731.75</v>
      </c>
      <c r="G52" s="23">
        <f t="shared" si="1"/>
        <v>2.3634993922718138E-2</v>
      </c>
      <c r="H52" s="25"/>
      <c r="I52" s="2" t="s">
        <v>134</v>
      </c>
      <c r="J52" s="3">
        <v>6.8609999999999998</v>
      </c>
      <c r="K52" s="26">
        <f t="shared" si="2"/>
        <v>0</v>
      </c>
    </row>
    <row r="53" spans="1:11">
      <c r="A53" s="5" t="s">
        <v>133</v>
      </c>
      <c r="B53" s="6">
        <v>25151.95</v>
      </c>
      <c r="C53" s="23">
        <f t="shared" si="0"/>
        <v>3.9677928253165316E-3</v>
      </c>
      <c r="E53" s="2" t="s">
        <v>133</v>
      </c>
      <c r="F53" s="24">
        <v>1691.3</v>
      </c>
      <c r="G53" s="23">
        <f t="shared" si="1"/>
        <v>-9.5035654593390115E-3</v>
      </c>
      <c r="H53" s="25"/>
      <c r="I53" s="2" t="s">
        <v>135</v>
      </c>
      <c r="J53" s="3">
        <v>6.8609999999999998</v>
      </c>
      <c r="K53" s="26">
        <f t="shared" si="2"/>
        <v>1.4585766879917563E-3</v>
      </c>
    </row>
    <row r="54" spans="1:11">
      <c r="A54" s="5" t="s">
        <v>134</v>
      </c>
      <c r="B54" s="6">
        <v>25052.35</v>
      </c>
      <c r="C54" s="23">
        <f t="shared" si="0"/>
        <v>1.3820625685767348E-3</v>
      </c>
      <c r="E54" s="2" t="s">
        <v>134</v>
      </c>
      <c r="F54" s="24">
        <v>1707.45</v>
      </c>
      <c r="G54" s="23">
        <f t="shared" si="1"/>
        <v>8.7854162147482903E-5</v>
      </c>
      <c r="H54" s="25"/>
      <c r="I54" s="2" t="s">
        <v>136</v>
      </c>
      <c r="J54" s="3">
        <v>6.851</v>
      </c>
      <c r="K54" s="26">
        <f t="shared" si="2"/>
        <v>-1.1670314964222833E-3</v>
      </c>
    </row>
    <row r="55" spans="1:11">
      <c r="A55" s="5" t="s">
        <v>135</v>
      </c>
      <c r="B55" s="6">
        <v>25017.75</v>
      </c>
      <c r="C55" s="23">
        <f t="shared" si="0"/>
        <v>2.8583793184004246E-4</v>
      </c>
      <c r="E55" s="2" t="s">
        <v>135</v>
      </c>
      <c r="F55" s="24">
        <v>1707.3</v>
      </c>
      <c r="G55" s="23">
        <f t="shared" si="1"/>
        <v>7.4664505128241567E-3</v>
      </c>
      <c r="H55" s="25"/>
      <c r="I55" s="2" t="s">
        <v>137</v>
      </c>
      <c r="J55" s="3">
        <v>6.859</v>
      </c>
      <c r="K55" s="26">
        <f t="shared" si="2"/>
        <v>1.0210780553107578E-3</v>
      </c>
    </row>
    <row r="56" spans="1:11">
      <c r="A56" s="5" t="s">
        <v>136</v>
      </c>
      <c r="B56" s="6">
        <v>25010.6</v>
      </c>
      <c r="C56" s="23">
        <f t="shared" si="0"/>
        <v>7.5230495028018388E-3</v>
      </c>
      <c r="E56" s="2" t="s">
        <v>136</v>
      </c>
      <c r="F56" s="24">
        <v>1694.6</v>
      </c>
      <c r="G56" s="23">
        <f t="shared" si="1"/>
        <v>4.7024116227084699E-3</v>
      </c>
      <c r="H56" s="25"/>
      <c r="I56" s="2" t="s">
        <v>138</v>
      </c>
      <c r="J56" s="3">
        <v>6.8520000000000003</v>
      </c>
      <c r="K56" s="26">
        <f t="shared" si="2"/>
        <v>-1.4593214181303829E-4</v>
      </c>
    </row>
    <row r="57" spans="1:11">
      <c r="A57" s="5" t="s">
        <v>137</v>
      </c>
      <c r="B57" s="6">
        <v>24823.15</v>
      </c>
      <c r="C57" s="23">
        <f t="shared" si="0"/>
        <v>4.6943013455067465E-4</v>
      </c>
      <c r="E57" s="2" t="s">
        <v>137</v>
      </c>
      <c r="F57" s="24">
        <v>1686.65</v>
      </c>
      <c r="G57" s="23">
        <f t="shared" si="1"/>
        <v>5.8869171618084149E-3</v>
      </c>
      <c r="H57" s="25"/>
      <c r="I57" s="2" t="s">
        <v>139</v>
      </c>
      <c r="J57" s="3">
        <v>6.8529999999999998</v>
      </c>
      <c r="K57" s="26">
        <f t="shared" si="2"/>
        <v>-4.376686917920768E-4</v>
      </c>
    </row>
    <row r="58" spans="1:11">
      <c r="A58" s="5" t="s">
        <v>138</v>
      </c>
      <c r="B58" s="6">
        <v>24811.5</v>
      </c>
      <c r="C58" s="23">
        <f t="shared" si="0"/>
        <v>1.6659376161698191E-3</v>
      </c>
      <c r="E58" s="2" t="s">
        <v>138</v>
      </c>
      <c r="F58" s="24">
        <v>1676.75</v>
      </c>
      <c r="G58" s="23">
        <f t="shared" si="1"/>
        <v>-2.382726369299479E-3</v>
      </c>
      <c r="H58" s="25"/>
      <c r="I58" s="2" t="s">
        <v>140</v>
      </c>
      <c r="J58" s="3">
        <v>6.8559999999999999</v>
      </c>
      <c r="K58" s="26">
        <f t="shared" si="2"/>
        <v>-1.1661808901825075E-3</v>
      </c>
    </row>
    <row r="59" spans="1:11">
      <c r="A59" s="5" t="s">
        <v>139</v>
      </c>
      <c r="B59" s="6">
        <v>24770.2</v>
      </c>
      <c r="C59" s="23">
        <f t="shared" si="0"/>
        <v>2.8846339064908873E-3</v>
      </c>
      <c r="E59" s="2" t="s">
        <v>139</v>
      </c>
      <c r="F59" s="24">
        <v>1680.75</v>
      </c>
      <c r="G59" s="23">
        <f t="shared" si="1"/>
        <v>2.5794662432554537E-2</v>
      </c>
      <c r="H59" s="25"/>
      <c r="I59" s="2" t="s">
        <v>141</v>
      </c>
      <c r="J59" s="3">
        <v>6.8639999999999999</v>
      </c>
      <c r="K59" s="26">
        <f t="shared" si="2"/>
        <v>-4.3696745287815004E-4</v>
      </c>
    </row>
    <row r="60" spans="1:11">
      <c r="A60" s="5" t="s">
        <v>140</v>
      </c>
      <c r="B60" s="6">
        <v>24698.85</v>
      </c>
      <c r="C60" s="23">
        <f t="shared" si="0"/>
        <v>5.1226480205889434E-3</v>
      </c>
      <c r="E60" s="2" t="s">
        <v>140</v>
      </c>
      <c r="F60" s="24">
        <v>1637.95</v>
      </c>
      <c r="G60" s="23">
        <f t="shared" si="1"/>
        <v>3.945622883216233E-3</v>
      </c>
      <c r="H60" s="25"/>
      <c r="I60" s="2" t="s">
        <v>142</v>
      </c>
      <c r="J60" s="3">
        <v>6.867</v>
      </c>
      <c r="K60" s="26">
        <f t="shared" si="2"/>
        <v>1.3114755978108771E-3</v>
      </c>
    </row>
    <row r="61" spans="1:11">
      <c r="A61" s="5" t="s">
        <v>141</v>
      </c>
      <c r="B61" s="6">
        <v>24572.65</v>
      </c>
      <c r="C61" s="23">
        <f t="shared" si="0"/>
        <v>1.2827353745464452E-3</v>
      </c>
      <c r="E61" s="2" t="s">
        <v>141</v>
      </c>
      <c r="F61" s="24">
        <v>1631.5</v>
      </c>
      <c r="G61" s="23">
        <f t="shared" si="1"/>
        <v>4.1102961559561543E-2</v>
      </c>
      <c r="H61" s="25"/>
      <c r="I61" s="2" t="s">
        <v>143</v>
      </c>
      <c r="J61" s="3">
        <v>6.8579999999999997</v>
      </c>
      <c r="K61" s="26">
        <f t="shared" si="2"/>
        <v>-3.202797904523672E-3</v>
      </c>
    </row>
    <row r="62" spans="1:11">
      <c r="A62" s="5" t="s">
        <v>142</v>
      </c>
      <c r="B62" s="6">
        <v>24541.15</v>
      </c>
      <c r="C62" s="23">
        <f t="shared" si="0"/>
        <v>1.6325753017997963E-2</v>
      </c>
      <c r="E62" s="2" t="s">
        <v>142</v>
      </c>
      <c r="F62" s="24">
        <v>1565.8</v>
      </c>
      <c r="G62" s="23">
        <f t="shared" si="1"/>
        <v>4.8815710542486991E-2</v>
      </c>
      <c r="H62" s="25"/>
      <c r="I62" s="2" t="s">
        <v>144</v>
      </c>
      <c r="J62" s="3">
        <v>6.88</v>
      </c>
      <c r="K62" s="26">
        <f t="shared" si="2"/>
        <v>1.4535940137530657E-4</v>
      </c>
    </row>
    <row r="63" spans="1:11">
      <c r="A63" s="5" t="s">
        <v>143</v>
      </c>
      <c r="B63" s="6">
        <v>24143.75</v>
      </c>
      <c r="C63" s="23">
        <f t="shared" si="0"/>
        <v>1.967576418212346E-4</v>
      </c>
      <c r="E63" s="2" t="s">
        <v>143</v>
      </c>
      <c r="F63" s="24">
        <v>1491.2</v>
      </c>
      <c r="G63" s="23">
        <f t="shared" si="1"/>
        <v>8.8575134960608148E-3</v>
      </c>
      <c r="H63" s="25"/>
      <c r="I63" s="2" t="s">
        <v>145</v>
      </c>
      <c r="J63" s="3">
        <v>6.8789999999999996</v>
      </c>
      <c r="K63" s="26">
        <f t="shared" si="2"/>
        <v>-1.4535940137531345E-4</v>
      </c>
    </row>
    <row r="64" spans="1:11">
      <c r="A64" s="5" t="s">
        <v>144</v>
      </c>
      <c r="B64" s="6">
        <v>24139</v>
      </c>
      <c r="C64" s="23">
        <f t="shared" si="0"/>
        <v>-8.5798488623965701E-3</v>
      </c>
      <c r="E64" s="2" t="s">
        <v>144</v>
      </c>
      <c r="F64" s="24">
        <v>1478.05</v>
      </c>
      <c r="G64" s="23">
        <f t="shared" si="1"/>
        <v>-1.6406735974096798E-2</v>
      </c>
      <c r="H64" s="25"/>
      <c r="I64" s="2" t="s">
        <v>146</v>
      </c>
      <c r="J64" s="3">
        <v>6.88</v>
      </c>
      <c r="K64" s="26">
        <f t="shared" si="2"/>
        <v>4.361416075532658E-4</v>
      </c>
    </row>
    <row r="65" spans="1:11">
      <c r="A65" s="5" t="s">
        <v>145</v>
      </c>
      <c r="B65" s="6">
        <v>24347</v>
      </c>
      <c r="C65" s="23">
        <f t="shared" si="0"/>
        <v>-8.4163857619835045E-4</v>
      </c>
      <c r="E65" s="2" t="s">
        <v>145</v>
      </c>
      <c r="F65" s="24">
        <v>1502.5</v>
      </c>
      <c r="G65" s="23">
        <f t="shared" si="1"/>
        <v>1.9863194854150838E-2</v>
      </c>
      <c r="H65" s="25"/>
      <c r="I65" s="2" t="s">
        <v>147</v>
      </c>
      <c r="J65" s="3">
        <v>6.8769999999999998</v>
      </c>
      <c r="K65" s="26">
        <f t="shared" si="2"/>
        <v>2.1835659014410491E-3</v>
      </c>
    </row>
    <row r="66" spans="1:11">
      <c r="A66" s="5" t="s">
        <v>146</v>
      </c>
      <c r="B66" s="6">
        <v>24367.5</v>
      </c>
      <c r="C66" s="23">
        <f t="shared" si="0"/>
        <v>1.0333291215294636E-2</v>
      </c>
      <c r="E66" s="2" t="s">
        <v>146</v>
      </c>
      <c r="F66" s="24">
        <v>1472.95</v>
      </c>
      <c r="G66" s="23">
        <f t="shared" si="1"/>
        <v>1.4497467303052545E-2</v>
      </c>
      <c r="H66" s="25"/>
      <c r="I66" s="2" t="s">
        <v>148</v>
      </c>
      <c r="J66" s="3">
        <v>6.8620000000000001</v>
      </c>
      <c r="K66" s="26">
        <f t="shared" si="2"/>
        <v>-1.4562402456962235E-3</v>
      </c>
    </row>
    <row r="67" spans="1:11">
      <c r="A67" s="5" t="s">
        <v>147</v>
      </c>
      <c r="B67" s="6">
        <v>24117</v>
      </c>
      <c r="C67" s="23">
        <f t="shared" si="0"/>
        <v>-7.4564783815551433E-3</v>
      </c>
      <c r="E67" s="2" t="s">
        <v>147</v>
      </c>
      <c r="F67" s="24">
        <v>1451.75</v>
      </c>
      <c r="G67" s="23">
        <f t="shared" si="1"/>
        <v>-5.7694448988861733E-3</v>
      </c>
      <c r="H67" s="25"/>
      <c r="I67" s="2" t="s">
        <v>149</v>
      </c>
      <c r="J67" s="3">
        <v>6.8719999999999999</v>
      </c>
      <c r="K67" s="26">
        <f t="shared" si="2"/>
        <v>1.7477429441603168E-3</v>
      </c>
    </row>
    <row r="68" spans="1:11">
      <c r="A68" s="5" t="s">
        <v>148</v>
      </c>
      <c r="B68" s="6">
        <v>24297.5</v>
      </c>
      <c r="C68" s="23">
        <f t="shared" ref="C68:C131" si="3">LN(B68/B69)</f>
        <v>1.2630098903435905E-2</v>
      </c>
      <c r="E68" s="2" t="s">
        <v>148</v>
      </c>
      <c r="F68" s="24">
        <v>1460.15</v>
      </c>
      <c r="G68" s="23">
        <f t="shared" ref="G68:G131" si="4">LN(F68/F69)</f>
        <v>2.394639243450063E-2</v>
      </c>
      <c r="H68" s="25"/>
      <c r="I68" s="2" t="s">
        <v>150</v>
      </c>
      <c r="J68" s="3">
        <v>6.86</v>
      </c>
      <c r="K68" s="26">
        <f t="shared" ref="K68:K131" si="5">LN(J68/J69)</f>
        <v>-5.8139698654198447E-3</v>
      </c>
    </row>
    <row r="69" spans="1:11">
      <c r="A69" s="5" t="s">
        <v>149</v>
      </c>
      <c r="B69" s="6">
        <v>23992.55</v>
      </c>
      <c r="C69" s="23">
        <f t="shared" si="3"/>
        <v>-2.6244521876233645E-3</v>
      </c>
      <c r="E69" s="2" t="s">
        <v>149</v>
      </c>
      <c r="F69" s="24">
        <v>1425.6</v>
      </c>
      <c r="G69" s="23">
        <f t="shared" si="4"/>
        <v>5.4864032956276881E-3</v>
      </c>
      <c r="H69" s="25"/>
      <c r="I69" s="2" t="s">
        <v>151</v>
      </c>
      <c r="J69" s="3">
        <v>6.9</v>
      </c>
      <c r="K69" s="26">
        <f t="shared" si="5"/>
        <v>-2.3161562178303438E-3</v>
      </c>
    </row>
    <row r="70" spans="1:11">
      <c r="A70" s="5" t="s">
        <v>150</v>
      </c>
      <c r="B70" s="6">
        <v>24055.599999999999</v>
      </c>
      <c r="C70" s="23">
        <f t="shared" si="3"/>
        <v>-2.7151768509934573E-2</v>
      </c>
      <c r="E70" s="2" t="s">
        <v>150</v>
      </c>
      <c r="F70" s="24">
        <v>1417.8</v>
      </c>
      <c r="G70" s="23">
        <f t="shared" si="4"/>
        <v>-1.7652554787305114E-2</v>
      </c>
      <c r="H70" s="25"/>
      <c r="I70" s="2" t="s">
        <v>152</v>
      </c>
      <c r="J70" s="3">
        <v>6.9160000000000004</v>
      </c>
      <c r="K70" s="26">
        <f t="shared" si="5"/>
        <v>-1.1560694929187789E-3</v>
      </c>
    </row>
    <row r="71" spans="1:11">
      <c r="A71" s="5" t="s">
        <v>151</v>
      </c>
      <c r="B71" s="6">
        <v>24717.7</v>
      </c>
      <c r="C71" s="23">
        <f t="shared" si="3"/>
        <v>-1.179214365820847E-2</v>
      </c>
      <c r="E71" s="2" t="s">
        <v>151</v>
      </c>
      <c r="F71" s="24">
        <v>1443.05</v>
      </c>
      <c r="G71" s="23">
        <f t="shared" si="4"/>
        <v>3.7143147796753501E-3</v>
      </c>
      <c r="H71" s="25"/>
      <c r="I71" s="2" t="s">
        <v>153</v>
      </c>
      <c r="J71" s="3">
        <v>6.9240000000000004</v>
      </c>
      <c r="K71" s="26">
        <f t="shared" si="5"/>
        <v>-1.010465621884804E-3</v>
      </c>
    </row>
    <row r="72" spans="1:11">
      <c r="A72" s="5" t="s">
        <v>152</v>
      </c>
      <c r="B72" s="6">
        <v>25010.9</v>
      </c>
      <c r="C72" s="23">
        <f t="shared" si="3"/>
        <v>2.3918165281347566E-3</v>
      </c>
      <c r="E72" s="2" t="s">
        <v>152</v>
      </c>
      <c r="F72" s="24">
        <v>1437.7</v>
      </c>
      <c r="G72" s="23">
        <f t="shared" si="4"/>
        <v>-2.1367084463922253E-2</v>
      </c>
      <c r="H72" s="25"/>
      <c r="I72" s="2" t="s">
        <v>154</v>
      </c>
      <c r="J72" s="3">
        <v>6.931</v>
      </c>
      <c r="K72" s="26">
        <f t="shared" si="5"/>
        <v>1.7328524191737701E-3</v>
      </c>
    </row>
    <row r="73" spans="1:11">
      <c r="A73" s="5" t="s">
        <v>153</v>
      </c>
      <c r="B73" s="6">
        <v>24951.15</v>
      </c>
      <c r="C73" s="23">
        <f t="shared" si="3"/>
        <v>3.7684413413710642E-3</v>
      </c>
      <c r="E73" s="2" t="s">
        <v>153</v>
      </c>
      <c r="F73" s="24">
        <v>1468.75</v>
      </c>
      <c r="G73" s="23">
        <f t="shared" si="4"/>
        <v>2.4850922993142382E-2</v>
      </c>
      <c r="H73" s="25"/>
      <c r="I73" s="2" t="s">
        <v>155</v>
      </c>
      <c r="J73" s="3">
        <v>6.9189999999999996</v>
      </c>
      <c r="K73" s="26">
        <f t="shared" si="5"/>
        <v>-3.0305240020392261E-3</v>
      </c>
    </row>
    <row r="74" spans="1:11">
      <c r="A74" s="5" t="s">
        <v>154</v>
      </c>
      <c r="B74" s="6">
        <v>24857.3</v>
      </c>
      <c r="C74" s="23">
        <f t="shared" si="3"/>
        <v>8.5323207050211575E-4</v>
      </c>
      <c r="E74" s="2" t="s">
        <v>154</v>
      </c>
      <c r="F74" s="24">
        <v>1432.7</v>
      </c>
      <c r="G74" s="23">
        <f t="shared" si="4"/>
        <v>-5.3253636930590195E-3</v>
      </c>
      <c r="H74" s="25"/>
      <c r="I74" s="2" t="s">
        <v>156</v>
      </c>
      <c r="J74" s="3">
        <v>6.94</v>
      </c>
      <c r="K74" s="26">
        <f t="shared" si="5"/>
        <v>-1.7276134443776989E-3</v>
      </c>
    </row>
    <row r="75" spans="1:11">
      <c r="A75" s="5" t="s">
        <v>155</v>
      </c>
      <c r="B75" s="6">
        <v>24836.1</v>
      </c>
      <c r="C75" s="23">
        <f t="shared" si="3"/>
        <v>5.0331229834195685E-5</v>
      </c>
      <c r="E75" s="2" t="s">
        <v>155</v>
      </c>
      <c r="F75" s="24">
        <v>1440.35</v>
      </c>
      <c r="G75" s="23">
        <f t="shared" si="4"/>
        <v>1.3547548750296537E-3</v>
      </c>
      <c r="H75" s="25"/>
      <c r="I75" s="2" t="s">
        <v>157</v>
      </c>
      <c r="J75" s="3">
        <v>6.952</v>
      </c>
      <c r="K75" s="26">
        <f t="shared" si="5"/>
        <v>-1.7246339428517673E-3</v>
      </c>
    </row>
    <row r="76" spans="1:11">
      <c r="A76" s="5" t="s">
        <v>156</v>
      </c>
      <c r="B76" s="6">
        <v>24834.85</v>
      </c>
      <c r="C76" s="23">
        <f t="shared" si="3"/>
        <v>1.7414807623613839E-2</v>
      </c>
      <c r="E76" s="2" t="s">
        <v>156</v>
      </c>
      <c r="F76" s="24">
        <v>1438.4</v>
      </c>
      <c r="G76" s="23">
        <f t="shared" si="4"/>
        <v>9.6403121731024402E-3</v>
      </c>
      <c r="H76" s="25"/>
      <c r="I76" s="2" t="s">
        <v>158</v>
      </c>
      <c r="J76" s="3">
        <v>6.9640000000000004</v>
      </c>
      <c r="K76" s="26">
        <f t="shared" si="5"/>
        <v>-8.6120286648979044E-4</v>
      </c>
    </row>
    <row r="77" spans="1:11">
      <c r="A77" s="5" t="s">
        <v>157</v>
      </c>
      <c r="B77" s="6">
        <v>24406.1</v>
      </c>
      <c r="C77" s="23">
        <f t="shared" si="3"/>
        <v>-3.0315693109630526E-4</v>
      </c>
      <c r="E77" s="2" t="s">
        <v>157</v>
      </c>
      <c r="F77" s="24">
        <v>1424.6</v>
      </c>
      <c r="G77" s="23">
        <f t="shared" si="4"/>
        <v>-7.7184861566189343E-4</v>
      </c>
      <c r="H77" s="25"/>
      <c r="I77" s="2" t="s">
        <v>159</v>
      </c>
      <c r="J77" s="3">
        <v>6.97</v>
      </c>
      <c r="K77" s="26">
        <f t="shared" si="5"/>
        <v>4.3050872445071526E-4</v>
      </c>
    </row>
    <row r="78" spans="1:11">
      <c r="A78" s="5" t="s">
        <v>158</v>
      </c>
      <c r="B78" s="6">
        <v>24413.5</v>
      </c>
      <c r="C78" s="23">
        <f t="shared" si="3"/>
        <v>-2.6813917161045081E-3</v>
      </c>
      <c r="E78" s="2" t="s">
        <v>158</v>
      </c>
      <c r="F78" s="24">
        <v>1425.7</v>
      </c>
      <c r="G78" s="23">
        <f t="shared" si="4"/>
        <v>5.6128535817218659E-4</v>
      </c>
      <c r="H78" s="25"/>
      <c r="I78" s="2" t="s">
        <v>160</v>
      </c>
      <c r="J78" s="3">
        <v>6.9669999999999996</v>
      </c>
      <c r="K78" s="26">
        <f t="shared" si="5"/>
        <v>2.8710881621271146E-4</v>
      </c>
    </row>
    <row r="79" spans="1:11">
      <c r="A79" s="5" t="s">
        <v>159</v>
      </c>
      <c r="B79" s="6">
        <v>24479.05</v>
      </c>
      <c r="C79" s="23">
        <f t="shared" si="3"/>
        <v>-1.2329476150728363E-3</v>
      </c>
      <c r="E79" s="2" t="s">
        <v>159</v>
      </c>
      <c r="F79" s="24">
        <v>1424.9</v>
      </c>
      <c r="G79" s="23">
        <f t="shared" si="4"/>
        <v>-3.3280232500013753E-3</v>
      </c>
      <c r="H79" s="25"/>
      <c r="I79" s="2" t="s">
        <v>161</v>
      </c>
      <c r="J79" s="3">
        <v>6.9649999999999999</v>
      </c>
      <c r="K79" s="26">
        <f t="shared" si="5"/>
        <v>-1.4356471204045239E-4</v>
      </c>
    </row>
    <row r="80" spans="1:11">
      <c r="A80" s="5" t="s">
        <v>160</v>
      </c>
      <c r="B80" s="6">
        <v>24509.25</v>
      </c>
      <c r="C80" s="23">
        <f t="shared" si="3"/>
        <v>-8.8295004833916055E-4</v>
      </c>
      <c r="E80" s="2" t="s">
        <v>160</v>
      </c>
      <c r="F80" s="24">
        <v>1429.65</v>
      </c>
      <c r="G80" s="23">
        <f t="shared" si="4"/>
        <v>1.1749941697481461E-2</v>
      </c>
      <c r="H80" s="25"/>
      <c r="I80" s="2" t="s">
        <v>162</v>
      </c>
      <c r="J80" s="3">
        <v>6.9660000000000002</v>
      </c>
      <c r="K80" s="26">
        <f t="shared" si="5"/>
        <v>0</v>
      </c>
    </row>
    <row r="81" spans="1:11">
      <c r="A81" s="5" t="s">
        <v>161</v>
      </c>
      <c r="B81" s="6">
        <v>24530.9</v>
      </c>
      <c r="C81" s="23">
        <f t="shared" si="3"/>
        <v>-1.0944379412161618E-2</v>
      </c>
      <c r="E81" s="2" t="s">
        <v>161</v>
      </c>
      <c r="F81" s="24">
        <v>1412.95</v>
      </c>
      <c r="G81" s="23">
        <f t="shared" si="4"/>
        <v>-2.8305558693031592E-4</v>
      </c>
      <c r="H81" s="25"/>
      <c r="I81" s="2" t="s">
        <v>163</v>
      </c>
      <c r="J81" s="3">
        <v>6.9660000000000002</v>
      </c>
      <c r="K81" s="26">
        <f t="shared" si="5"/>
        <v>-2.1510010444549098E-3</v>
      </c>
    </row>
    <row r="82" spans="1:11">
      <c r="A82" s="5" t="s">
        <v>162</v>
      </c>
      <c r="B82" s="6">
        <v>24800.85</v>
      </c>
      <c r="C82" s="23">
        <f t="shared" si="3"/>
        <v>7.6031681375885599E-3</v>
      </c>
      <c r="E82" s="2" t="s">
        <v>162</v>
      </c>
      <c r="F82" s="24">
        <v>1413.35</v>
      </c>
      <c r="G82" s="23">
        <f t="shared" si="4"/>
        <v>1.8412950919440669E-3</v>
      </c>
      <c r="H82" s="25"/>
      <c r="I82" s="2" t="s">
        <v>164</v>
      </c>
      <c r="J82" s="3">
        <v>6.9809999999999999</v>
      </c>
      <c r="K82" s="26">
        <f t="shared" si="5"/>
        <v>-7.1597339637584898E-4</v>
      </c>
    </row>
    <row r="83" spans="1:11">
      <c r="A83" s="5" t="s">
        <v>163</v>
      </c>
      <c r="B83" s="6">
        <v>24613</v>
      </c>
      <c r="C83" s="23">
        <f t="shared" si="3"/>
        <v>1.0691123118667994E-3</v>
      </c>
      <c r="E83" s="2" t="s">
        <v>163</v>
      </c>
      <c r="F83" s="24">
        <v>1410.75</v>
      </c>
      <c r="G83" s="23">
        <f t="shared" si="4"/>
        <v>1.844691714705864E-3</v>
      </c>
      <c r="H83" s="25"/>
      <c r="I83" s="2" t="s">
        <v>165</v>
      </c>
      <c r="J83" s="3">
        <v>6.9859999999999998</v>
      </c>
      <c r="K83" s="26">
        <f t="shared" si="5"/>
        <v>5.7273770179597043E-4</v>
      </c>
    </row>
    <row r="84" spans="1:11">
      <c r="A84" s="5" t="s">
        <v>164</v>
      </c>
      <c r="B84" s="6">
        <v>24586.7</v>
      </c>
      <c r="C84" s="23">
        <f t="shared" si="3"/>
        <v>3.4447775252144188E-3</v>
      </c>
      <c r="E84" s="2" t="s">
        <v>164</v>
      </c>
      <c r="F84" s="24">
        <v>1408.15</v>
      </c>
      <c r="G84" s="23">
        <f t="shared" si="4"/>
        <v>1.9106920771072369E-2</v>
      </c>
      <c r="H84" s="25"/>
      <c r="I84" s="2" t="s">
        <v>166</v>
      </c>
      <c r="J84" s="3">
        <v>6.9820000000000002</v>
      </c>
      <c r="K84" s="26">
        <f t="shared" si="5"/>
        <v>8.5972207616592626E-4</v>
      </c>
    </row>
    <row r="85" spans="1:11">
      <c r="A85" s="5" t="s">
        <v>165</v>
      </c>
      <c r="B85" s="6">
        <v>24502.15</v>
      </c>
      <c r="C85" s="23">
        <f t="shared" si="3"/>
        <v>7.6283551773595644E-3</v>
      </c>
      <c r="E85" s="2" t="s">
        <v>165</v>
      </c>
      <c r="F85" s="24">
        <v>1381.5</v>
      </c>
      <c r="G85" s="23">
        <f t="shared" si="4"/>
        <v>-2.096967397718078E-3</v>
      </c>
      <c r="H85" s="25"/>
      <c r="I85" s="2" t="s">
        <v>167</v>
      </c>
      <c r="J85" s="3">
        <v>6.976</v>
      </c>
      <c r="K85" s="26">
        <f t="shared" si="5"/>
        <v>-1.8617978883135014E-3</v>
      </c>
    </row>
    <row r="86" spans="1:11">
      <c r="A86" s="5" t="s">
        <v>166</v>
      </c>
      <c r="B86" s="6">
        <v>24315.95</v>
      </c>
      <c r="C86" s="23">
        <f t="shared" si="3"/>
        <v>-3.4950370829703764E-4</v>
      </c>
      <c r="E86" s="2" t="s">
        <v>166</v>
      </c>
      <c r="F86" s="24">
        <v>1384.4</v>
      </c>
      <c r="G86" s="23">
        <f t="shared" si="4"/>
        <v>3.2920351699133664E-3</v>
      </c>
      <c r="H86" s="25"/>
      <c r="I86" s="2" t="s">
        <v>168</v>
      </c>
      <c r="J86" s="3">
        <v>6.9889999999999999</v>
      </c>
      <c r="K86" s="26">
        <f t="shared" si="5"/>
        <v>0</v>
      </c>
    </row>
    <row r="87" spans="1:11">
      <c r="A87" s="5" t="s">
        <v>167</v>
      </c>
      <c r="B87" s="6">
        <v>24324.45</v>
      </c>
      <c r="C87" s="23">
        <f t="shared" si="3"/>
        <v>-4.4608458502798307E-3</v>
      </c>
      <c r="E87" s="2" t="s">
        <v>167</v>
      </c>
      <c r="F87" s="24">
        <v>1379.85</v>
      </c>
      <c r="G87" s="23">
        <f t="shared" si="4"/>
        <v>1.5188871358286199E-2</v>
      </c>
      <c r="H87" s="25"/>
      <c r="I87" s="2" t="s">
        <v>169</v>
      </c>
      <c r="J87" s="3">
        <v>6.9889999999999999</v>
      </c>
      <c r="K87" s="26">
        <f t="shared" si="5"/>
        <v>-5.7216422673791502E-4</v>
      </c>
    </row>
    <row r="88" spans="1:11">
      <c r="A88" s="5" t="s">
        <v>168</v>
      </c>
      <c r="B88" s="6">
        <v>24433.200000000001</v>
      </c>
      <c r="C88" s="23">
        <f t="shared" si="3"/>
        <v>4.621191209858602E-3</v>
      </c>
      <c r="E88" s="2" t="s">
        <v>168</v>
      </c>
      <c r="F88" s="24">
        <v>1359.05</v>
      </c>
      <c r="G88" s="23">
        <f t="shared" si="4"/>
        <v>1.9886579434492341E-3</v>
      </c>
      <c r="H88" s="25"/>
      <c r="I88" s="2" t="s">
        <v>170</v>
      </c>
      <c r="J88" s="3">
        <v>6.9930000000000003</v>
      </c>
      <c r="K88" s="26">
        <f t="shared" si="5"/>
        <v>-7.1474522376649191E-4</v>
      </c>
    </row>
    <row r="89" spans="1:11">
      <c r="A89" s="5" t="s">
        <v>169</v>
      </c>
      <c r="B89" s="6">
        <v>24320.55</v>
      </c>
      <c r="C89" s="23">
        <f t="shared" si="3"/>
        <v>-1.3567851613180805E-4</v>
      </c>
      <c r="E89" s="2" t="s">
        <v>169</v>
      </c>
      <c r="F89" s="24">
        <v>1356.35</v>
      </c>
      <c r="G89" s="23">
        <f t="shared" si="4"/>
        <v>1.3509205261637987E-2</v>
      </c>
      <c r="H89" s="25"/>
      <c r="I89" s="2" t="s">
        <v>171</v>
      </c>
      <c r="J89" s="3">
        <v>6.9980000000000002</v>
      </c>
      <c r="K89" s="26">
        <f t="shared" si="5"/>
        <v>-4.2860204956425471E-4</v>
      </c>
    </row>
    <row r="90" spans="1:11">
      <c r="A90" s="5" t="s">
        <v>170</v>
      </c>
      <c r="B90" s="6">
        <v>24323.85</v>
      </c>
      <c r="C90" s="23">
        <f t="shared" si="3"/>
        <v>8.9252669109216129E-4</v>
      </c>
      <c r="E90" s="2" t="s">
        <v>170</v>
      </c>
      <c r="F90" s="24">
        <v>1338.15</v>
      </c>
      <c r="G90" s="23">
        <f t="shared" si="4"/>
        <v>3.2391342025737596E-2</v>
      </c>
      <c r="H90" s="25"/>
      <c r="I90" s="2" t="s">
        <v>172</v>
      </c>
      <c r="J90" s="3">
        <v>7.0010000000000003</v>
      </c>
      <c r="K90" s="26">
        <f t="shared" si="5"/>
        <v>-1.1420415231272118E-3</v>
      </c>
    </row>
    <row r="91" spans="1:11">
      <c r="A91" s="5" t="s">
        <v>171</v>
      </c>
      <c r="B91" s="6">
        <v>24302.15</v>
      </c>
      <c r="C91" s="23">
        <f t="shared" si="3"/>
        <v>6.4418338608693553E-4</v>
      </c>
      <c r="E91" s="2" t="s">
        <v>171</v>
      </c>
      <c r="F91" s="24">
        <v>1295.5</v>
      </c>
      <c r="G91" s="23">
        <f t="shared" si="4"/>
        <v>1.0631380932038284E-2</v>
      </c>
      <c r="H91" s="25"/>
      <c r="I91" s="2" t="s">
        <v>173</v>
      </c>
      <c r="J91" s="3">
        <v>7.0090000000000003</v>
      </c>
      <c r="K91" s="26">
        <f t="shared" si="5"/>
        <v>-5.7053203658558147E-4</v>
      </c>
    </row>
    <row r="92" spans="1:11">
      <c r="A92" s="5" t="s">
        <v>172</v>
      </c>
      <c r="B92" s="6">
        <v>24286.5</v>
      </c>
      <c r="C92" s="23">
        <f t="shared" si="3"/>
        <v>6.7196627176867064E-3</v>
      </c>
      <c r="E92" s="2" t="s">
        <v>172</v>
      </c>
      <c r="F92" s="24">
        <v>1281.8</v>
      </c>
      <c r="G92" s="23">
        <f t="shared" si="4"/>
        <v>2.5962141771472109E-2</v>
      </c>
      <c r="H92" s="25"/>
      <c r="I92" s="2" t="s">
        <v>174</v>
      </c>
      <c r="J92" s="3">
        <v>7.0129999999999999</v>
      </c>
      <c r="K92" s="26">
        <f t="shared" si="5"/>
        <v>7.1321592068313293E-4</v>
      </c>
    </row>
    <row r="93" spans="1:11">
      <c r="A93" s="5" t="s">
        <v>173</v>
      </c>
      <c r="B93" s="6">
        <v>24123.85</v>
      </c>
      <c r="C93" s="23">
        <f t="shared" si="3"/>
        <v>-7.5001350225091805E-4</v>
      </c>
      <c r="E93" s="2" t="s">
        <v>173</v>
      </c>
      <c r="F93" s="24">
        <v>1248.95</v>
      </c>
      <c r="G93" s="23">
        <f t="shared" si="4"/>
        <v>-1.4703809656846343E-2</v>
      </c>
      <c r="H93" s="25"/>
      <c r="I93" s="2" t="s">
        <v>175</v>
      </c>
      <c r="J93" s="3">
        <v>7.008</v>
      </c>
      <c r="K93" s="26">
        <f t="shared" si="5"/>
        <v>1.1422045787769796E-3</v>
      </c>
    </row>
    <row r="94" spans="1:11">
      <c r="A94" s="5" t="s">
        <v>174</v>
      </c>
      <c r="B94" s="6">
        <v>24141.95</v>
      </c>
      <c r="C94" s="23">
        <f t="shared" si="3"/>
        <v>5.4555916887449258E-3</v>
      </c>
      <c r="E94" s="2" t="s">
        <v>174</v>
      </c>
      <c r="F94" s="24">
        <v>1267.45</v>
      </c>
      <c r="G94" s="23">
        <f t="shared" si="4"/>
        <v>2.9586417124389964E-2</v>
      </c>
      <c r="H94" s="25"/>
      <c r="I94" s="2" t="s">
        <v>176</v>
      </c>
      <c r="J94" s="3">
        <v>7</v>
      </c>
      <c r="K94" s="26">
        <f t="shared" si="5"/>
        <v>4.2866329155363179E-4</v>
      </c>
    </row>
    <row r="95" spans="1:11">
      <c r="A95" s="5" t="s">
        <v>175</v>
      </c>
      <c r="B95" s="6">
        <v>24010.6</v>
      </c>
      <c r="C95" s="23">
        <f t="shared" si="3"/>
        <v>-1.4108806608831069E-3</v>
      </c>
      <c r="E95" s="2" t="s">
        <v>175</v>
      </c>
      <c r="F95" s="24">
        <v>1230.5</v>
      </c>
      <c r="G95" s="23">
        <f t="shared" si="4"/>
        <v>7.9551668893409217E-3</v>
      </c>
      <c r="H95" s="25"/>
      <c r="I95" s="2" t="s">
        <v>177</v>
      </c>
      <c r="J95" s="3">
        <v>6.9969999999999999</v>
      </c>
      <c r="K95" s="26">
        <f t="shared" si="5"/>
        <v>2.0028618998614782E-3</v>
      </c>
    </row>
    <row r="96" spans="1:11">
      <c r="A96" s="5" t="s">
        <v>176</v>
      </c>
      <c r="B96" s="6">
        <v>24044.5</v>
      </c>
      <c r="C96" s="23">
        <f t="shared" si="3"/>
        <v>7.3341133907751897E-3</v>
      </c>
      <c r="E96" s="2" t="s">
        <v>176</v>
      </c>
      <c r="F96" s="24">
        <v>1220.75</v>
      </c>
      <c r="G96" s="23">
        <f t="shared" si="4"/>
        <v>-4.6176246158348587E-3</v>
      </c>
      <c r="H96" s="25"/>
      <c r="I96" s="2" t="s">
        <v>178</v>
      </c>
      <c r="J96" s="3">
        <v>6.9829999999999997</v>
      </c>
      <c r="K96" s="26">
        <f t="shared" si="5"/>
        <v>1.7199373596364837E-3</v>
      </c>
    </row>
    <row r="97" spans="1:11">
      <c r="A97" s="5" t="s">
        <v>177</v>
      </c>
      <c r="B97" s="6">
        <v>23868.799999999999</v>
      </c>
      <c r="C97" s="23">
        <f t="shared" si="3"/>
        <v>6.1987880801539115E-3</v>
      </c>
      <c r="E97" s="2" t="s">
        <v>177</v>
      </c>
      <c r="F97" s="24">
        <v>1226.4000000000001</v>
      </c>
      <c r="G97" s="23">
        <f t="shared" si="4"/>
        <v>1.0697919425533114E-2</v>
      </c>
      <c r="H97" s="25"/>
      <c r="I97" s="2" t="s">
        <v>179</v>
      </c>
      <c r="J97" s="3">
        <v>6.9710000000000001</v>
      </c>
      <c r="K97" s="26">
        <f t="shared" si="5"/>
        <v>-2.8686173461203301E-4</v>
      </c>
    </row>
    <row r="98" spans="1:11">
      <c r="A98" s="5" t="s">
        <v>178</v>
      </c>
      <c r="B98" s="6">
        <v>23721.3</v>
      </c>
      <c r="C98" s="23">
        <f t="shared" si="3"/>
        <v>7.7636149373623573E-3</v>
      </c>
      <c r="E98" s="2" t="s">
        <v>178</v>
      </c>
      <c r="F98" s="24">
        <v>1213.3499999999999</v>
      </c>
      <c r="G98" s="23">
        <f t="shared" si="4"/>
        <v>-5.3427712164871603E-3</v>
      </c>
      <c r="H98" s="25"/>
      <c r="I98" s="2" t="s">
        <v>180</v>
      </c>
      <c r="J98" s="3">
        <v>6.9729999999999999</v>
      </c>
      <c r="K98" s="26">
        <f t="shared" si="5"/>
        <v>-4.3013836780489558E-4</v>
      </c>
    </row>
    <row r="99" spans="1:11">
      <c r="A99" s="5" t="s">
        <v>179</v>
      </c>
      <c r="B99" s="6">
        <v>23537.85</v>
      </c>
      <c r="C99" s="23">
        <f t="shared" si="3"/>
        <v>1.5625351959234377E-3</v>
      </c>
      <c r="E99" s="2" t="s">
        <v>179</v>
      </c>
      <c r="F99" s="24">
        <v>1219.8499999999999</v>
      </c>
      <c r="G99" s="23">
        <f t="shared" si="4"/>
        <v>-8.7739549578314535E-3</v>
      </c>
      <c r="H99" s="25"/>
      <c r="I99" s="2" t="s">
        <v>181</v>
      </c>
      <c r="J99" s="3">
        <v>6.976</v>
      </c>
      <c r="K99" s="26">
        <f t="shared" si="5"/>
        <v>2.8673835321906725E-4</v>
      </c>
    </row>
    <row r="100" spans="1:11">
      <c r="A100" s="5" t="s">
        <v>180</v>
      </c>
      <c r="B100" s="6">
        <v>23501.1</v>
      </c>
      <c r="C100" s="23">
        <f t="shared" si="3"/>
        <v>-2.800199840690768E-3</v>
      </c>
      <c r="E100" s="2" t="s">
        <v>180</v>
      </c>
      <c r="F100" s="24">
        <v>1230.5999999999999</v>
      </c>
      <c r="G100" s="23">
        <f t="shared" si="4"/>
        <v>-8.6170810529924736E-3</v>
      </c>
      <c r="H100" s="25"/>
      <c r="I100" s="2" t="s">
        <v>182</v>
      </c>
      <c r="J100" s="3">
        <v>6.9740000000000002</v>
      </c>
      <c r="K100" s="26">
        <f t="shared" si="5"/>
        <v>-1.0032247348048821E-3</v>
      </c>
    </row>
    <row r="101" spans="1:11">
      <c r="A101" s="5" t="s">
        <v>181</v>
      </c>
      <c r="B101" s="6">
        <v>23567</v>
      </c>
      <c r="C101" s="23">
        <f t="shared" si="3"/>
        <v>2.1663878659495613E-3</v>
      </c>
      <c r="E101" s="2" t="s">
        <v>181</v>
      </c>
      <c r="F101" s="24">
        <v>1241.25</v>
      </c>
      <c r="G101" s="23">
        <f t="shared" si="4"/>
        <v>4.4813252492376084E-3</v>
      </c>
      <c r="H101" s="25"/>
      <c r="I101" s="2" t="s">
        <v>183</v>
      </c>
      <c r="J101" s="3">
        <v>6.9809999999999999</v>
      </c>
      <c r="K101" s="26">
        <f t="shared" si="5"/>
        <v>-4.2964554903670801E-4</v>
      </c>
    </row>
    <row r="102" spans="1:11">
      <c r="A102" s="5" t="s">
        <v>182</v>
      </c>
      <c r="B102" s="6">
        <v>23516</v>
      </c>
      <c r="C102" s="23">
        <f t="shared" si="3"/>
        <v>-1.7801801450586289E-3</v>
      </c>
      <c r="E102" s="2" t="s">
        <v>182</v>
      </c>
      <c r="F102" s="24">
        <v>1235.7</v>
      </c>
      <c r="G102" s="23">
        <f t="shared" si="4"/>
        <v>-5.7695183342653085E-3</v>
      </c>
      <c r="H102" s="25"/>
      <c r="I102" s="2" t="s">
        <v>184</v>
      </c>
      <c r="J102" s="3">
        <v>6.984</v>
      </c>
      <c r="K102" s="26">
        <f t="shared" si="5"/>
        <v>-2.8632784733909934E-4</v>
      </c>
    </row>
    <row r="103" spans="1:11">
      <c r="A103" s="5" t="s">
        <v>183</v>
      </c>
      <c r="B103" s="6">
        <v>23557.9</v>
      </c>
      <c r="C103" s="23">
        <f t="shared" si="3"/>
        <v>3.9257017677237702E-3</v>
      </c>
      <c r="E103" s="2" t="s">
        <v>183</v>
      </c>
      <c r="F103" s="24">
        <v>1242.8499999999999</v>
      </c>
      <c r="G103" s="23">
        <f t="shared" si="4"/>
        <v>4.596782287854667E-3</v>
      </c>
      <c r="H103" s="25"/>
      <c r="I103" s="2" t="s">
        <v>185</v>
      </c>
      <c r="J103" s="3">
        <v>6.9859999999999998</v>
      </c>
      <c r="K103" s="26">
        <f t="shared" si="5"/>
        <v>-3.7148206743478538E-3</v>
      </c>
    </row>
    <row r="104" spans="1:11">
      <c r="A104" s="5" t="s">
        <v>184</v>
      </c>
      <c r="B104" s="6">
        <v>23465.599999999999</v>
      </c>
      <c r="C104" s="23">
        <f t="shared" si="3"/>
        <v>2.8465062056323236E-3</v>
      </c>
      <c r="E104" s="2" t="s">
        <v>184</v>
      </c>
      <c r="F104" s="24">
        <v>1237.1500000000001</v>
      </c>
      <c r="G104" s="23">
        <f t="shared" si="4"/>
        <v>9.9919596548082509E-3</v>
      </c>
      <c r="H104" s="25"/>
      <c r="I104" s="2" t="s">
        <v>186</v>
      </c>
      <c r="J104" s="3">
        <v>7.0119999999999996</v>
      </c>
      <c r="K104" s="26">
        <f t="shared" si="5"/>
        <v>-2.8518465899839851E-4</v>
      </c>
    </row>
    <row r="105" spans="1:11">
      <c r="A105" s="5" t="s">
        <v>185</v>
      </c>
      <c r="B105" s="6">
        <v>23398.9</v>
      </c>
      <c r="C105" s="23">
        <f t="shared" si="3"/>
        <v>3.2511583723450442E-3</v>
      </c>
      <c r="E105" s="2" t="s">
        <v>185</v>
      </c>
      <c r="F105" s="24">
        <v>1224.8499999999999</v>
      </c>
      <c r="G105" s="23">
        <f t="shared" si="4"/>
        <v>1.8083079501720015E-2</v>
      </c>
      <c r="H105" s="25"/>
      <c r="I105" s="2" t="s">
        <v>187</v>
      </c>
      <c r="J105" s="3">
        <v>7.0140000000000002</v>
      </c>
      <c r="K105" s="26">
        <f t="shared" si="5"/>
        <v>-2.5630086648894949E-3</v>
      </c>
    </row>
    <row r="106" spans="1:11">
      <c r="A106" s="5" t="s">
        <v>186</v>
      </c>
      <c r="B106" s="6">
        <v>23322.95</v>
      </c>
      <c r="C106" s="23">
        <f t="shared" si="3"/>
        <v>2.4942165167948799E-3</v>
      </c>
      <c r="E106" s="2" t="s">
        <v>186</v>
      </c>
      <c r="F106" s="24">
        <v>1202.9000000000001</v>
      </c>
      <c r="G106" s="23">
        <f t="shared" si="4"/>
        <v>1.0151947319057223E-2</v>
      </c>
      <c r="H106" s="25"/>
      <c r="I106" s="2" t="s">
        <v>188</v>
      </c>
      <c r="J106" s="3">
        <v>7.032</v>
      </c>
      <c r="K106" s="26">
        <f t="shared" si="5"/>
        <v>1.9928832218524409E-3</v>
      </c>
    </row>
    <row r="107" spans="1:11">
      <c r="A107" s="5" t="s">
        <v>187</v>
      </c>
      <c r="B107" s="6">
        <v>23264.85</v>
      </c>
      <c r="C107" s="23">
        <f t="shared" si="3"/>
        <v>2.4288513264755015E-4</v>
      </c>
      <c r="E107" s="2" t="s">
        <v>187</v>
      </c>
      <c r="F107" s="24">
        <v>1190.75</v>
      </c>
      <c r="G107" s="23">
        <f t="shared" si="4"/>
        <v>-1.28086529082274E-2</v>
      </c>
      <c r="H107" s="25"/>
      <c r="I107" s="2" t="s">
        <v>189</v>
      </c>
      <c r="J107" s="3">
        <v>7.0179999999999998</v>
      </c>
      <c r="K107" s="26">
        <f t="shared" si="5"/>
        <v>4.2756360659902806E-4</v>
      </c>
    </row>
    <row r="108" spans="1:11">
      <c r="A108" s="5" t="s">
        <v>188</v>
      </c>
      <c r="B108" s="6">
        <v>23259.200000000001</v>
      </c>
      <c r="C108" s="23">
        <f t="shared" si="3"/>
        <v>-1.3297717180034533E-3</v>
      </c>
      <c r="E108" s="2" t="s">
        <v>188</v>
      </c>
      <c r="F108" s="24">
        <v>1206.0999999999999</v>
      </c>
      <c r="G108" s="23">
        <f t="shared" si="4"/>
        <v>9.9573783865002652E-3</v>
      </c>
      <c r="H108" s="25"/>
      <c r="I108" s="2" t="s">
        <v>190</v>
      </c>
      <c r="J108" s="3">
        <v>7.0149999999999997</v>
      </c>
      <c r="K108" s="26">
        <f t="shared" si="5"/>
        <v>-1.5668402892110333E-3</v>
      </c>
    </row>
    <row r="109" spans="1:11">
      <c r="A109" s="5" t="s">
        <v>189</v>
      </c>
      <c r="B109" s="6">
        <v>23290.15</v>
      </c>
      <c r="C109" s="23">
        <f t="shared" si="3"/>
        <v>2.0331832162561177E-2</v>
      </c>
      <c r="E109" s="2" t="s">
        <v>189</v>
      </c>
      <c r="F109" s="24">
        <v>1194.1500000000001</v>
      </c>
      <c r="G109" s="23">
        <f t="shared" si="4"/>
        <v>-1.3061749761404461E-2</v>
      </c>
      <c r="H109" s="25"/>
      <c r="I109" s="2" t="s">
        <v>191</v>
      </c>
      <c r="J109" s="3">
        <v>7.0259999999999998</v>
      </c>
      <c r="K109" s="26">
        <f t="shared" si="5"/>
        <v>-9.9580348224603018E-4</v>
      </c>
    </row>
    <row r="110" spans="1:11">
      <c r="A110" s="5" t="s">
        <v>190</v>
      </c>
      <c r="B110" s="6">
        <v>22821.4</v>
      </c>
      <c r="C110" s="23">
        <f t="shared" si="3"/>
        <v>8.8487486443831614E-3</v>
      </c>
      <c r="E110" s="2" t="s">
        <v>190</v>
      </c>
      <c r="F110" s="24">
        <v>1209.8499999999999</v>
      </c>
      <c r="G110" s="23">
        <f t="shared" si="4"/>
        <v>2.1977988331701722E-2</v>
      </c>
      <c r="H110" s="25"/>
      <c r="I110" s="2" t="s">
        <v>192</v>
      </c>
      <c r="J110" s="3">
        <v>7.0330000000000004</v>
      </c>
      <c r="K110" s="26">
        <f t="shared" si="5"/>
        <v>1.2303445615137494E-2</v>
      </c>
    </row>
    <row r="111" spans="1:11">
      <c r="A111" s="5" t="s">
        <v>191</v>
      </c>
      <c r="B111" s="6">
        <v>22620.35</v>
      </c>
      <c r="C111" s="23">
        <f t="shared" si="3"/>
        <v>3.3071319917765837E-2</v>
      </c>
      <c r="E111" s="2" t="s">
        <v>191</v>
      </c>
      <c r="F111" s="24">
        <v>1183.55</v>
      </c>
      <c r="G111" s="23">
        <f t="shared" si="4"/>
        <v>5.3093695234845514E-2</v>
      </c>
      <c r="H111" s="25"/>
      <c r="I111" s="2" t="s">
        <v>193</v>
      </c>
      <c r="J111" s="3">
        <v>6.9470000000000001</v>
      </c>
      <c r="K111" s="26">
        <f t="shared" si="5"/>
        <v>-5.5982346738963351E-3</v>
      </c>
    </row>
    <row r="112" spans="1:11">
      <c r="A112" s="5" t="s">
        <v>192</v>
      </c>
      <c r="B112" s="6">
        <v>21884.5</v>
      </c>
      <c r="C112" s="23">
        <f t="shared" si="3"/>
        <v>-6.1124179171720965E-2</v>
      </c>
      <c r="E112" s="2" t="s">
        <v>192</v>
      </c>
      <c r="F112" s="24">
        <v>1122.3499999999999</v>
      </c>
      <c r="G112" s="23">
        <f t="shared" si="4"/>
        <v>-4.6864201628301301E-2</v>
      </c>
      <c r="H112" s="25"/>
      <c r="I112" s="2" t="s">
        <v>194</v>
      </c>
      <c r="J112" s="3">
        <v>6.9859999999999998</v>
      </c>
      <c r="K112" s="26">
        <f t="shared" si="5"/>
        <v>-2.4304822887404919E-3</v>
      </c>
    </row>
    <row r="113" spans="1:11">
      <c r="A113" s="5" t="s">
        <v>193</v>
      </c>
      <c r="B113" s="6">
        <v>23263.9</v>
      </c>
      <c r="C113" s="23">
        <f t="shared" si="3"/>
        <v>3.2023979208572827E-2</v>
      </c>
      <c r="E113" s="2" t="s">
        <v>193</v>
      </c>
      <c r="F113" s="24">
        <v>1176.2</v>
      </c>
      <c r="G113" s="23">
        <f t="shared" si="4"/>
        <v>1.3567219297087995E-2</v>
      </c>
      <c r="H113" s="25"/>
      <c r="I113" s="2" t="s">
        <v>195</v>
      </c>
      <c r="J113" s="3">
        <v>7.0030000000000001</v>
      </c>
      <c r="K113" s="26">
        <f t="shared" si="5"/>
        <v>-7.1372496070958242E-4</v>
      </c>
    </row>
    <row r="114" spans="1:11">
      <c r="A114" s="5" t="s">
        <v>194</v>
      </c>
      <c r="B114" s="6">
        <v>22530.7</v>
      </c>
      <c r="C114" s="23">
        <f t="shared" si="3"/>
        <v>1.8680861553376123E-3</v>
      </c>
      <c r="E114" s="2" t="s">
        <v>194</v>
      </c>
      <c r="F114" s="24">
        <v>1160.3499999999999</v>
      </c>
      <c r="G114" s="23">
        <f t="shared" si="4"/>
        <v>3.7559134964448354E-3</v>
      </c>
      <c r="H114" s="25"/>
      <c r="I114" s="2" t="s">
        <v>196</v>
      </c>
      <c r="J114" s="3">
        <v>7.008</v>
      </c>
      <c r="K114" s="26">
        <f t="shared" si="5"/>
        <v>1.8567455166458853E-3</v>
      </c>
    </row>
    <row r="115" spans="1:11">
      <c r="A115" s="5" t="s">
        <v>195</v>
      </c>
      <c r="B115" s="6">
        <v>22488.65</v>
      </c>
      <c r="C115" s="23">
        <f t="shared" si="3"/>
        <v>-9.5612140229056203E-3</v>
      </c>
      <c r="E115" s="2" t="s">
        <v>195</v>
      </c>
      <c r="F115" s="24">
        <v>1156</v>
      </c>
      <c r="G115" s="23">
        <f t="shared" si="4"/>
        <v>-2.0887593836461642E-2</v>
      </c>
      <c r="H115" s="25"/>
      <c r="I115" s="2" t="s">
        <v>197</v>
      </c>
      <c r="J115" s="3">
        <v>6.9950000000000001</v>
      </c>
      <c r="K115" s="26">
        <f t="shared" si="5"/>
        <v>2.0034351291802008E-3</v>
      </c>
    </row>
    <row r="116" spans="1:11">
      <c r="A116" s="5" t="s">
        <v>196</v>
      </c>
      <c r="B116" s="6">
        <v>22704.7</v>
      </c>
      <c r="C116" s="23">
        <f t="shared" si="3"/>
        <v>-8.0473578649701855E-3</v>
      </c>
      <c r="E116" s="2" t="s">
        <v>196</v>
      </c>
      <c r="F116" s="24">
        <v>1180.4000000000001</v>
      </c>
      <c r="G116" s="23">
        <f t="shared" si="4"/>
        <v>1.7260960036820372E-2</v>
      </c>
      <c r="H116" s="25"/>
      <c r="I116" s="2" t="s">
        <v>198</v>
      </c>
      <c r="J116" s="3">
        <v>6.9809999999999999</v>
      </c>
      <c r="K116" s="26">
        <f t="shared" si="5"/>
        <v>-2.4322209572319761E-3</v>
      </c>
    </row>
    <row r="117" spans="1:11">
      <c r="A117" s="5" t="s">
        <v>197</v>
      </c>
      <c r="B117" s="6">
        <v>22888.15</v>
      </c>
      <c r="C117" s="23">
        <f t="shared" si="3"/>
        <v>-1.9336287086089532E-3</v>
      </c>
      <c r="E117" s="2" t="s">
        <v>197</v>
      </c>
      <c r="F117" s="24">
        <v>1160.2</v>
      </c>
      <c r="G117" s="23">
        <f t="shared" si="4"/>
        <v>3.5754910786457747E-2</v>
      </c>
      <c r="H117" s="25"/>
      <c r="I117" s="2" t="s">
        <v>199</v>
      </c>
      <c r="J117" s="3">
        <v>6.9980000000000002</v>
      </c>
      <c r="K117" s="26">
        <f t="shared" si="5"/>
        <v>1.4290818173660712E-4</v>
      </c>
    </row>
    <row r="118" spans="1:11">
      <c r="A118" s="5" t="s">
        <v>198</v>
      </c>
      <c r="B118" s="6">
        <v>22932.45</v>
      </c>
      <c r="C118" s="23">
        <f t="shared" si="3"/>
        <v>-1.0743187662915156E-3</v>
      </c>
      <c r="E118" s="2" t="s">
        <v>198</v>
      </c>
      <c r="F118" s="24">
        <v>1119.45</v>
      </c>
      <c r="G118" s="23">
        <f t="shared" si="4"/>
        <v>7.7470349426077778E-2</v>
      </c>
      <c r="H118" s="25"/>
      <c r="I118" s="2" t="s">
        <v>200</v>
      </c>
      <c r="J118" s="3">
        <v>6.9969999999999999</v>
      </c>
      <c r="K118" s="26">
        <f t="shared" si="5"/>
        <v>-1.1509896159512064E-2</v>
      </c>
    </row>
    <row r="119" spans="1:11">
      <c r="A119" s="5" t="s">
        <v>199</v>
      </c>
      <c r="B119" s="6">
        <v>22957.1</v>
      </c>
      <c r="C119" s="23">
        <f t="shared" si="3"/>
        <v>-4.5944725602593643E-4</v>
      </c>
      <c r="E119" s="2" t="s">
        <v>199</v>
      </c>
      <c r="F119" s="24">
        <v>1036</v>
      </c>
      <c r="G119" s="23">
        <f t="shared" si="4"/>
        <v>8.1411575836998658E-3</v>
      </c>
      <c r="H119" s="25"/>
      <c r="I119" s="2" t="s">
        <v>201</v>
      </c>
      <c r="J119" s="3">
        <v>7.0780000000000003</v>
      </c>
      <c r="K119" s="26">
        <f t="shared" si="5"/>
        <v>-2.3989286887342895E-3</v>
      </c>
    </row>
    <row r="120" spans="1:11">
      <c r="A120" s="5" t="s">
        <v>202</v>
      </c>
      <c r="B120" s="6">
        <v>22967.65</v>
      </c>
      <c r="C120" s="23">
        <f t="shared" si="3"/>
        <v>1.6234147702677632E-2</v>
      </c>
      <c r="E120" s="2" t="s">
        <v>202</v>
      </c>
      <c r="F120" s="24">
        <v>1027.5999999999999</v>
      </c>
      <c r="G120" s="23">
        <f t="shared" si="4"/>
        <v>2.1919685339496816E-3</v>
      </c>
      <c r="H120" s="25"/>
      <c r="I120" s="2" t="s">
        <v>203</v>
      </c>
      <c r="J120" s="3">
        <v>7.0949999999999998</v>
      </c>
      <c r="K120" s="26">
        <f t="shared" si="5"/>
        <v>2.6815343144670979E-3</v>
      </c>
    </row>
    <row r="121" spans="1:11">
      <c r="A121" s="5" t="s">
        <v>200</v>
      </c>
      <c r="B121" s="6">
        <v>22597.8</v>
      </c>
      <c r="C121" s="23">
        <f t="shared" si="3"/>
        <v>3.0469688528972257E-3</v>
      </c>
      <c r="E121" s="2" t="s">
        <v>200</v>
      </c>
      <c r="F121" s="24">
        <v>1025.3499999999999</v>
      </c>
      <c r="G121" s="23">
        <f t="shared" si="4"/>
        <v>-8.8358667879735748E-3</v>
      </c>
      <c r="H121" s="25"/>
      <c r="I121" s="2" t="s">
        <v>204</v>
      </c>
      <c r="J121" s="3">
        <v>7.0759999999999996</v>
      </c>
      <c r="K121" s="26">
        <f t="shared" si="5"/>
        <v>-1.4122301457414909E-3</v>
      </c>
    </row>
    <row r="122" spans="1:11">
      <c r="A122" s="5" t="s">
        <v>201</v>
      </c>
      <c r="B122" s="6">
        <v>22529.05</v>
      </c>
      <c r="C122" s="23">
        <f t="shared" si="3"/>
        <v>1.2013934053743151E-3</v>
      </c>
      <c r="E122" s="2" t="s">
        <v>201</v>
      </c>
      <c r="F122" s="24">
        <v>1034.45</v>
      </c>
      <c r="G122" s="23">
        <f t="shared" si="4"/>
        <v>-7.7038274023130239E-3</v>
      </c>
      <c r="H122" s="25"/>
      <c r="I122" s="2" t="s">
        <v>205</v>
      </c>
      <c r="J122" s="3">
        <v>7.0860000000000003</v>
      </c>
      <c r="K122" s="26">
        <f t="shared" si="5"/>
        <v>-3.2405805040657248E-3</v>
      </c>
    </row>
    <row r="123" spans="1:11">
      <c r="A123" s="5" t="s">
        <v>206</v>
      </c>
      <c r="B123" s="6">
        <v>22502</v>
      </c>
      <c r="C123" s="23">
        <f t="shared" si="3"/>
        <v>1.5966877687512294E-3</v>
      </c>
      <c r="E123" s="2" t="s">
        <v>206</v>
      </c>
      <c r="F123" s="24">
        <v>1042.45</v>
      </c>
      <c r="G123" s="23">
        <f t="shared" si="4"/>
        <v>2.2212358431308518E-2</v>
      </c>
      <c r="H123" s="25"/>
      <c r="I123" s="2" t="s">
        <v>207</v>
      </c>
      <c r="J123" s="3">
        <v>7.109</v>
      </c>
      <c r="K123" s="26">
        <f t="shared" si="5"/>
        <v>-9.8418285624258866E-4</v>
      </c>
    </row>
    <row r="124" spans="1:11">
      <c r="A124" s="5" t="s">
        <v>203</v>
      </c>
      <c r="B124" s="6">
        <v>22466.1</v>
      </c>
      <c r="C124" s="23">
        <f t="shared" si="3"/>
        <v>2.7746872879504058E-3</v>
      </c>
      <c r="E124" s="2" t="s">
        <v>203</v>
      </c>
      <c r="F124" s="24">
        <v>1019.55</v>
      </c>
      <c r="G124" s="23">
        <f t="shared" si="4"/>
        <v>1.4075349049382454E-2</v>
      </c>
      <c r="H124" s="25"/>
      <c r="I124" s="2" t="s">
        <v>208</v>
      </c>
      <c r="J124" s="3">
        <v>7.1159999999999997</v>
      </c>
      <c r="K124" s="26">
        <f t="shared" si="5"/>
        <v>-1.5446187161450044E-3</v>
      </c>
    </row>
    <row r="125" spans="1:11">
      <c r="A125" s="5" t="s">
        <v>204</v>
      </c>
      <c r="B125" s="6">
        <v>22403.85</v>
      </c>
      <c r="C125" s="23">
        <f t="shared" si="3"/>
        <v>9.115755746059738E-3</v>
      </c>
      <c r="E125" s="2" t="s">
        <v>204</v>
      </c>
      <c r="F125" s="24">
        <v>1005.3</v>
      </c>
      <c r="G125" s="23">
        <f t="shared" si="4"/>
        <v>2.8888798295158874E-3</v>
      </c>
      <c r="H125" s="25"/>
      <c r="I125" s="2" t="s">
        <v>209</v>
      </c>
      <c r="J125" s="3">
        <v>7.1269999999999998</v>
      </c>
      <c r="K125" s="26">
        <f t="shared" si="5"/>
        <v>-1.1218624090660518E-3</v>
      </c>
    </row>
    <row r="126" spans="1:11">
      <c r="A126" s="5" t="s">
        <v>205</v>
      </c>
      <c r="B126" s="6">
        <v>22200.55</v>
      </c>
      <c r="C126" s="23">
        <f t="shared" si="3"/>
        <v>-7.7895650787794773E-4</v>
      </c>
      <c r="E126" s="2" t="s">
        <v>205</v>
      </c>
      <c r="F126" s="24">
        <v>1002.4</v>
      </c>
      <c r="G126" s="23">
        <f t="shared" si="4"/>
        <v>-8.7900647908429018E-3</v>
      </c>
      <c r="H126" s="25"/>
      <c r="I126" s="2" t="s">
        <v>210</v>
      </c>
      <c r="J126" s="3">
        <v>7.1349999999999998</v>
      </c>
      <c r="K126" s="26">
        <f t="shared" si="5"/>
        <v>-4.2037413916888301E-4</v>
      </c>
    </row>
    <row r="127" spans="1:11">
      <c r="A127" s="5" t="s">
        <v>207</v>
      </c>
      <c r="B127" s="6">
        <v>22217.85</v>
      </c>
      <c r="C127" s="23">
        <f t="shared" si="3"/>
        <v>5.1351702014188691E-3</v>
      </c>
      <c r="E127" s="2" t="s">
        <v>207</v>
      </c>
      <c r="F127" s="24">
        <v>1011.25</v>
      </c>
      <c r="G127" s="23">
        <f t="shared" si="4"/>
        <v>-2.1425198336912348E-2</v>
      </c>
      <c r="H127" s="25"/>
      <c r="I127" s="2" t="s">
        <v>211</v>
      </c>
      <c r="J127" s="3">
        <v>7.1379999999999999</v>
      </c>
      <c r="K127" s="26">
        <f t="shared" si="5"/>
        <v>1.2616529324773289E-3</v>
      </c>
    </row>
    <row r="128" spans="1:11">
      <c r="A128" s="5" t="s">
        <v>208</v>
      </c>
      <c r="B128" s="6">
        <v>22104.05</v>
      </c>
      <c r="C128" s="23">
        <f t="shared" si="3"/>
        <v>2.2124478982964036E-3</v>
      </c>
      <c r="E128" s="2" t="s">
        <v>208</v>
      </c>
      <c r="F128" s="24">
        <v>1033.1500000000001</v>
      </c>
      <c r="G128" s="23">
        <f t="shared" si="4"/>
        <v>8.9446904272923317E-3</v>
      </c>
      <c r="H128" s="25"/>
      <c r="I128" s="2" t="s">
        <v>212</v>
      </c>
      <c r="J128" s="3">
        <v>7.1289999999999996</v>
      </c>
      <c r="K128" s="26">
        <f t="shared" si="5"/>
        <v>2.950061843086469E-3</v>
      </c>
    </row>
    <row r="129" spans="1:11">
      <c r="A129" s="5" t="s">
        <v>209</v>
      </c>
      <c r="B129" s="6">
        <v>22055.200000000001</v>
      </c>
      <c r="C129" s="23">
        <f t="shared" si="3"/>
        <v>4.4396349451461085E-3</v>
      </c>
      <c r="E129" s="2" t="s">
        <v>209</v>
      </c>
      <c r="F129" s="24">
        <v>1023.95</v>
      </c>
      <c r="G129" s="23">
        <f t="shared" si="4"/>
        <v>2.4017758564479803E-2</v>
      </c>
      <c r="H129" s="25"/>
      <c r="I129" s="2" t="s">
        <v>213</v>
      </c>
      <c r="J129" s="3">
        <v>7.1079999999999997</v>
      </c>
      <c r="K129" s="26">
        <f t="shared" si="5"/>
        <v>-5.7515764923099138E-3</v>
      </c>
    </row>
    <row r="130" spans="1:11">
      <c r="A130" s="5" t="s">
        <v>210</v>
      </c>
      <c r="B130" s="6">
        <v>21957.5</v>
      </c>
      <c r="C130" s="23">
        <f t="shared" si="3"/>
        <v>-1.5590012996666094E-2</v>
      </c>
      <c r="E130" s="2" t="s">
        <v>210</v>
      </c>
      <c r="F130" s="40">
        <v>999.65</v>
      </c>
      <c r="G130" s="23">
        <f t="shared" si="4"/>
        <v>-2.1622196539835156E-2</v>
      </c>
      <c r="H130" s="25"/>
      <c r="I130" s="2" t="s">
        <v>214</v>
      </c>
      <c r="J130" s="3">
        <v>7.149</v>
      </c>
      <c r="K130" s="26">
        <f t="shared" si="5"/>
        <v>-1.8167847915261475E-3</v>
      </c>
    </row>
    <row r="131" spans="1:11">
      <c r="A131" s="5" t="s">
        <v>211</v>
      </c>
      <c r="B131" s="6">
        <v>22302.5</v>
      </c>
      <c r="C131" s="23">
        <f t="shared" si="3"/>
        <v>0</v>
      </c>
      <c r="E131" s="2" t="s">
        <v>211</v>
      </c>
      <c r="F131" s="24">
        <v>1021.5</v>
      </c>
      <c r="G131" s="23">
        <f t="shared" si="4"/>
        <v>5.6448793898406253E-3</v>
      </c>
      <c r="H131" s="25"/>
      <c r="I131" s="2" t="s">
        <v>215</v>
      </c>
      <c r="J131" s="3">
        <v>7.1619999999999999</v>
      </c>
      <c r="K131" s="26">
        <f t="shared" si="5"/>
        <v>-4.59706876309027E-3</v>
      </c>
    </row>
    <row r="132" spans="1:11">
      <c r="A132" s="5" t="s">
        <v>212</v>
      </c>
      <c r="B132" s="6">
        <v>22302.5</v>
      </c>
      <c r="C132" s="23">
        <f t="shared" ref="C132:C195" si="6">LN(B132/B133)</f>
        <v>-6.2666144663355581E-3</v>
      </c>
      <c r="E132" s="2" t="s">
        <v>212</v>
      </c>
      <c r="F132" s="24">
        <v>1015.75</v>
      </c>
      <c r="G132" s="23">
        <f t="shared" ref="G132:G195" si="7">LN(F132/F133)</f>
        <v>-2.4218262036424416E-2</v>
      </c>
      <c r="H132" s="25"/>
      <c r="I132" s="2" t="s">
        <v>216</v>
      </c>
      <c r="J132" s="3">
        <v>7.1950000000000003</v>
      </c>
      <c r="K132" s="26">
        <f t="shared" ref="K132:K195" si="8">LN(J132/J133)</f>
        <v>-1.3897574895541923E-4</v>
      </c>
    </row>
    <row r="133" spans="1:11">
      <c r="A133" s="5" t="s">
        <v>213</v>
      </c>
      <c r="B133" s="6">
        <v>22442.7</v>
      </c>
      <c r="C133" s="23">
        <f t="shared" si="6"/>
        <v>-1.476005170173867E-3</v>
      </c>
      <c r="E133" s="2" t="s">
        <v>213</v>
      </c>
      <c r="F133" s="24">
        <v>1040.6500000000001</v>
      </c>
      <c r="G133" s="23">
        <f t="shared" si="7"/>
        <v>-1.2082574938235738E-2</v>
      </c>
      <c r="H133" s="25"/>
      <c r="I133" s="2" t="s">
        <v>217</v>
      </c>
      <c r="J133" s="3">
        <v>7.1959999999999997</v>
      </c>
      <c r="K133" s="26">
        <f t="shared" si="8"/>
        <v>-4.1681139887916646E-4</v>
      </c>
    </row>
    <row r="134" spans="1:11">
      <c r="A134" s="5" t="s">
        <v>214</v>
      </c>
      <c r="B134" s="6">
        <v>22475.85</v>
      </c>
      <c r="C134" s="23">
        <f t="shared" si="6"/>
        <v>-7.6389791301331271E-3</v>
      </c>
      <c r="E134" s="2" t="s">
        <v>214</v>
      </c>
      <c r="F134" s="24">
        <v>1053.3</v>
      </c>
      <c r="G134" s="23">
        <f t="shared" si="7"/>
        <v>-6.8124021622408782E-3</v>
      </c>
      <c r="H134" s="25"/>
      <c r="I134" s="2" t="s">
        <v>218</v>
      </c>
      <c r="J134" s="3">
        <v>7.1989999999999998</v>
      </c>
      <c r="K134" s="26">
        <f t="shared" si="8"/>
        <v>-6.9429982654378914E-4</v>
      </c>
    </row>
    <row r="135" spans="1:11">
      <c r="A135" s="5" t="s">
        <v>215</v>
      </c>
      <c r="B135" s="6">
        <v>22648.2</v>
      </c>
      <c r="C135" s="23">
        <f t="shared" si="6"/>
        <v>1.9158935479583357E-3</v>
      </c>
      <c r="E135" s="2" t="s">
        <v>215</v>
      </c>
      <c r="F135" s="24">
        <v>1060.5</v>
      </c>
      <c r="G135" s="23">
        <f t="shared" si="7"/>
        <v>3.1165912746029686E-3</v>
      </c>
      <c r="H135" s="25"/>
      <c r="I135" s="2" t="s">
        <v>219</v>
      </c>
      <c r="J135" s="3">
        <v>7.2039999999999997</v>
      </c>
      <c r="K135" s="26">
        <f t="shared" si="8"/>
        <v>2.5017386223826254E-3</v>
      </c>
    </row>
    <row r="136" spans="1:11">
      <c r="A136" s="5" t="s">
        <v>216</v>
      </c>
      <c r="B136" s="6">
        <v>22604.85</v>
      </c>
      <c r="C136" s="23">
        <f t="shared" si="6"/>
        <v>-1.7039337135533136E-3</v>
      </c>
      <c r="E136" s="2" t="s">
        <v>216</v>
      </c>
      <c r="F136" s="24">
        <v>1057.2</v>
      </c>
      <c r="G136" s="23">
        <f t="shared" si="7"/>
        <v>-1.3062254040449667E-2</v>
      </c>
      <c r="H136" s="25"/>
      <c r="I136" s="2" t="s">
        <v>220</v>
      </c>
      <c r="J136" s="3">
        <v>7.1859999999999999</v>
      </c>
      <c r="K136" s="26">
        <f t="shared" si="8"/>
        <v>2.6475316795448603E-3</v>
      </c>
    </row>
    <row r="137" spans="1:11">
      <c r="A137" s="5" t="s">
        <v>217</v>
      </c>
      <c r="B137" s="6">
        <v>22643.4</v>
      </c>
      <c r="C137" s="23">
        <f t="shared" si="6"/>
        <v>9.9172312481621942E-3</v>
      </c>
      <c r="E137" s="2" t="s">
        <v>217</v>
      </c>
      <c r="F137" s="24">
        <v>1071.0999999999999</v>
      </c>
      <c r="G137" s="23">
        <f t="shared" si="7"/>
        <v>-7.6728503103021721E-3</v>
      </c>
      <c r="H137" s="25"/>
      <c r="I137" s="2" t="s">
        <v>221</v>
      </c>
      <c r="J137" s="3">
        <v>7.1669999999999998</v>
      </c>
      <c r="K137" s="26">
        <f t="shared" si="8"/>
        <v>-3.4821401575370042E-3</v>
      </c>
    </row>
    <row r="138" spans="1:11">
      <c r="A138" s="5" t="s">
        <v>218</v>
      </c>
      <c r="B138" s="6">
        <v>22419.95</v>
      </c>
      <c r="C138" s="23">
        <f t="shared" si="6"/>
        <v>-6.6859105299196739E-3</v>
      </c>
      <c r="E138" s="2" t="s">
        <v>218</v>
      </c>
      <c r="F138" s="24">
        <v>1079.3499999999999</v>
      </c>
      <c r="G138" s="23">
        <f t="shared" si="7"/>
        <v>-8.7977224205309189E-4</v>
      </c>
      <c r="H138" s="25"/>
      <c r="I138" s="2" t="s">
        <v>222</v>
      </c>
      <c r="J138" s="3">
        <v>7.1920000000000002</v>
      </c>
      <c r="K138" s="26">
        <f t="shared" si="8"/>
        <v>-4.5779368291766227E-3</v>
      </c>
    </row>
    <row r="139" spans="1:11">
      <c r="A139" s="5" t="s">
        <v>219</v>
      </c>
      <c r="B139" s="6">
        <v>22570.35</v>
      </c>
      <c r="C139" s="23">
        <f t="shared" si="6"/>
        <v>7.4690020410453127E-3</v>
      </c>
      <c r="E139" s="2" t="s">
        <v>219</v>
      </c>
      <c r="F139" s="24">
        <v>1080.3</v>
      </c>
      <c r="G139" s="23">
        <f t="shared" si="7"/>
        <v>8.6926753057877965E-3</v>
      </c>
      <c r="H139" s="25"/>
      <c r="I139" s="2" t="s">
        <v>223</v>
      </c>
      <c r="J139" s="3">
        <v>7.2249999999999996</v>
      </c>
      <c r="K139" s="26">
        <f t="shared" si="8"/>
        <v>6.2478509383629491E-3</v>
      </c>
    </row>
    <row r="140" spans="1:11">
      <c r="A140" s="5" t="s">
        <v>220</v>
      </c>
      <c r="B140" s="6">
        <v>22402.400000000001</v>
      </c>
      <c r="C140" s="23">
        <f t="shared" si="6"/>
        <v>1.5367299273513811E-3</v>
      </c>
      <c r="E140" s="2" t="s">
        <v>220</v>
      </c>
      <c r="F140" s="24">
        <v>1070.95</v>
      </c>
      <c r="G140" s="23">
        <f t="shared" si="7"/>
        <v>3.4627886831553725E-2</v>
      </c>
      <c r="H140" s="25"/>
      <c r="I140" s="2" t="s">
        <v>224</v>
      </c>
      <c r="J140" s="3">
        <v>7.18</v>
      </c>
      <c r="K140" s="26">
        <f t="shared" si="8"/>
        <v>-1.8089478250863332E-3</v>
      </c>
    </row>
    <row r="141" spans="1:11">
      <c r="A141" s="5" t="s">
        <v>221</v>
      </c>
      <c r="B141" s="6">
        <v>22368</v>
      </c>
      <c r="C141" s="23">
        <f t="shared" si="6"/>
        <v>1.4137313223340777E-3</v>
      </c>
      <c r="E141" s="2" t="s">
        <v>221</v>
      </c>
      <c r="F141" s="24">
        <v>1034.5</v>
      </c>
      <c r="G141" s="23">
        <f t="shared" si="7"/>
        <v>-4.6772995559021735E-3</v>
      </c>
      <c r="H141" s="25"/>
      <c r="I141" s="2" t="s">
        <v>225</v>
      </c>
      <c r="J141" s="3">
        <v>7.1929999999999996</v>
      </c>
      <c r="K141" s="26">
        <f t="shared" si="8"/>
        <v>2.5055692395343299E-3</v>
      </c>
    </row>
    <row r="142" spans="1:11">
      <c r="A142" s="5" t="s">
        <v>222</v>
      </c>
      <c r="B142" s="6">
        <v>22336.400000000001</v>
      </c>
      <c r="C142" s="23">
        <f t="shared" si="6"/>
        <v>8.5155875913575322E-3</v>
      </c>
      <c r="E142" s="2" t="s">
        <v>222</v>
      </c>
      <c r="F142" s="24">
        <v>1039.3499999999999</v>
      </c>
      <c r="G142" s="23">
        <f t="shared" si="7"/>
        <v>1.2537983440073199E-2</v>
      </c>
      <c r="H142" s="25"/>
      <c r="I142" s="2" t="s">
        <v>226</v>
      </c>
      <c r="J142" s="3">
        <v>7.1749999999999998</v>
      </c>
      <c r="K142" s="26">
        <f t="shared" si="8"/>
        <v>-5.5733594866125269E-4</v>
      </c>
    </row>
    <row r="143" spans="1:11">
      <c r="A143" s="5" t="s">
        <v>223</v>
      </c>
      <c r="B143" s="6">
        <v>22147</v>
      </c>
      <c r="C143" s="23">
        <f t="shared" si="6"/>
        <v>6.8482479371053118E-3</v>
      </c>
      <c r="E143" s="2" t="s">
        <v>223</v>
      </c>
      <c r="F143" s="24">
        <v>1026.4000000000001</v>
      </c>
      <c r="G143" s="23">
        <f t="shared" si="7"/>
        <v>-1.4892452009664402E-2</v>
      </c>
      <c r="H143" s="25"/>
      <c r="I143" s="2" t="s">
        <v>227</v>
      </c>
      <c r="J143" s="3">
        <v>7.1790000000000003</v>
      </c>
      <c r="K143" s="26">
        <f t="shared" si="8"/>
        <v>8.8143277907572638E-3</v>
      </c>
    </row>
    <row r="144" spans="1:11">
      <c r="A144" s="5" t="s">
        <v>224</v>
      </c>
      <c r="B144" s="6">
        <v>21995.85</v>
      </c>
      <c r="C144" s="23">
        <f t="shared" si="6"/>
        <v>-6.8888846695565574E-3</v>
      </c>
      <c r="E144" s="2" t="s">
        <v>224</v>
      </c>
      <c r="F144" s="24">
        <v>1041.8</v>
      </c>
      <c r="G144" s="23">
        <f t="shared" si="7"/>
        <v>-1.7318921795021737E-2</v>
      </c>
      <c r="H144" s="25"/>
      <c r="I144" s="2" t="s">
        <v>228</v>
      </c>
      <c r="J144" s="3">
        <v>7.1159999999999997</v>
      </c>
      <c r="K144" s="26">
        <f t="shared" si="8"/>
        <v>-5.3258710332373255E-3</v>
      </c>
    </row>
    <row r="145" spans="1:11">
      <c r="A145" s="5" t="s">
        <v>225</v>
      </c>
      <c r="B145" s="6">
        <v>22147.9</v>
      </c>
      <c r="C145" s="23">
        <f t="shared" si="6"/>
        <v>-5.6100497425024482E-3</v>
      </c>
      <c r="E145" s="2" t="s">
        <v>225</v>
      </c>
      <c r="F145" s="24">
        <v>1060</v>
      </c>
      <c r="G145" s="23">
        <f t="shared" si="7"/>
        <v>1.5209418663528708E-2</v>
      </c>
      <c r="H145" s="25"/>
      <c r="I145" s="2" t="s">
        <v>229</v>
      </c>
      <c r="J145" s="3">
        <v>7.1539999999999999</v>
      </c>
      <c r="K145" s="26">
        <f t="shared" si="8"/>
        <v>5.185352519692021E-3</v>
      </c>
    </row>
    <row r="146" spans="1:11">
      <c r="A146" s="5" t="s">
        <v>226</v>
      </c>
      <c r="B146" s="6">
        <v>22272.5</v>
      </c>
      <c r="C146" s="23">
        <f t="shared" si="6"/>
        <v>-1.1024426319883079E-2</v>
      </c>
      <c r="E146" s="2" t="s">
        <v>226</v>
      </c>
      <c r="F146" s="24">
        <v>1044</v>
      </c>
      <c r="G146" s="23">
        <f t="shared" si="7"/>
        <v>-7.4434927126597076E-3</v>
      </c>
      <c r="H146" s="25"/>
      <c r="I146" s="2" t="s">
        <v>230</v>
      </c>
      <c r="J146" s="3">
        <v>7.117</v>
      </c>
      <c r="K146" s="26">
        <f t="shared" si="8"/>
        <v>3.2369319657038877E-3</v>
      </c>
    </row>
    <row r="147" spans="1:11">
      <c r="A147" s="5" t="s">
        <v>227</v>
      </c>
      <c r="B147" s="6">
        <v>22519.4</v>
      </c>
      <c r="C147" s="23">
        <f t="shared" si="6"/>
        <v>-1.0355004482994602E-2</v>
      </c>
      <c r="E147" s="2" t="s">
        <v>227</v>
      </c>
      <c r="F147" s="24">
        <v>1051.8</v>
      </c>
      <c r="G147" s="23">
        <f t="shared" si="7"/>
        <v>8.0662919758501973E-3</v>
      </c>
      <c r="H147" s="25"/>
      <c r="I147" s="2" t="s">
        <v>231</v>
      </c>
      <c r="J147" s="3">
        <v>7.0940000000000003</v>
      </c>
      <c r="K147" s="26">
        <f t="shared" si="8"/>
        <v>-1.408649338438796E-3</v>
      </c>
    </row>
    <row r="148" spans="1:11">
      <c r="A148" s="5" t="s">
        <v>228</v>
      </c>
      <c r="B148" s="6">
        <v>22753.8</v>
      </c>
      <c r="C148" s="23">
        <f t="shared" si="6"/>
        <v>4.8924520259116325E-3</v>
      </c>
      <c r="E148" s="2" t="s">
        <v>228</v>
      </c>
      <c r="F148" s="24">
        <v>1043.3499999999999</v>
      </c>
      <c r="G148" s="23">
        <f t="shared" si="7"/>
        <v>-3.4922416911431328E-3</v>
      </c>
      <c r="H148" s="25"/>
      <c r="I148" s="2" t="s">
        <v>232</v>
      </c>
      <c r="J148" s="3">
        <v>7.1040000000000001</v>
      </c>
      <c r="K148" s="26">
        <f t="shared" si="8"/>
        <v>-5.6290460253594641E-4</v>
      </c>
    </row>
    <row r="149" spans="1:11">
      <c r="A149" s="5" t="s">
        <v>233</v>
      </c>
      <c r="B149" s="6">
        <v>22642.75</v>
      </c>
      <c r="C149" s="23">
        <f t="shared" si="6"/>
        <v>-1.0395275169402805E-3</v>
      </c>
      <c r="E149" s="2" t="s">
        <v>233</v>
      </c>
      <c r="F149" s="24">
        <v>1047</v>
      </c>
      <c r="G149" s="23">
        <f t="shared" si="7"/>
        <v>7.5739780119358094E-3</v>
      </c>
      <c r="H149" s="25"/>
      <c r="I149" s="2" t="s">
        <v>234</v>
      </c>
      <c r="J149" s="3">
        <v>7.1079999999999997</v>
      </c>
      <c r="K149" s="26">
        <f t="shared" si="8"/>
        <v>7.9096457567811897E-3</v>
      </c>
    </row>
    <row r="150" spans="1:11">
      <c r="A150" s="5" t="s">
        <v>229</v>
      </c>
      <c r="B150" s="6">
        <v>22666.3</v>
      </c>
      <c r="C150" s="23">
        <f t="shared" si="6"/>
        <v>6.7552271049311262E-3</v>
      </c>
      <c r="E150" s="2" t="s">
        <v>229</v>
      </c>
      <c r="F150" s="24">
        <v>1039.0999999999999</v>
      </c>
      <c r="G150" s="23">
        <f t="shared" si="7"/>
        <v>2.1104600469936365E-2</v>
      </c>
      <c r="H150" s="25"/>
      <c r="I150" s="2" t="s">
        <v>235</v>
      </c>
      <c r="J150" s="3">
        <v>7.0519999999999996</v>
      </c>
      <c r="K150" s="26">
        <f t="shared" si="8"/>
        <v>-2.8320607997186185E-3</v>
      </c>
    </row>
    <row r="151" spans="1:11">
      <c r="A151" s="5" t="s">
        <v>230</v>
      </c>
      <c r="B151" s="6">
        <v>22513.7</v>
      </c>
      <c r="C151" s="23">
        <f t="shared" si="6"/>
        <v>-4.2195638976008428E-5</v>
      </c>
      <c r="E151" s="2" t="s">
        <v>230</v>
      </c>
      <c r="F151" s="24">
        <v>1017.4</v>
      </c>
      <c r="G151" s="23">
        <f t="shared" si="7"/>
        <v>1.126828172898013E-2</v>
      </c>
      <c r="H151" s="25"/>
      <c r="I151" s="2" t="s">
        <v>236</v>
      </c>
      <c r="J151" s="3">
        <v>7.0720000000000001</v>
      </c>
      <c r="K151" s="26">
        <f t="shared" si="8"/>
        <v>-2.4009615375382618E-3</v>
      </c>
    </row>
    <row r="152" spans="1:11">
      <c r="A152" s="5" t="s">
        <v>231</v>
      </c>
      <c r="B152" s="6">
        <v>22514.65</v>
      </c>
      <c r="C152" s="23">
        <f t="shared" si="6"/>
        <v>3.5595697583823936E-3</v>
      </c>
      <c r="E152" s="2" t="s">
        <v>231</v>
      </c>
      <c r="F152" s="24">
        <v>1006</v>
      </c>
      <c r="G152" s="23">
        <f t="shared" si="7"/>
        <v>1.2151060823076456E-2</v>
      </c>
      <c r="H152" s="25"/>
      <c r="I152" s="2" t="s">
        <v>237</v>
      </c>
      <c r="J152" s="3">
        <v>7.0890000000000004</v>
      </c>
      <c r="K152" s="26">
        <f t="shared" si="8"/>
        <v>2.8216704476158609E-4</v>
      </c>
    </row>
    <row r="153" spans="1:11">
      <c r="A153" s="5" t="s">
        <v>232</v>
      </c>
      <c r="B153" s="6">
        <v>22434.65</v>
      </c>
      <c r="C153" s="23">
        <f t="shared" si="6"/>
        <v>-8.3095802205875437E-4</v>
      </c>
      <c r="E153" s="2" t="s">
        <v>232</v>
      </c>
      <c r="F153" s="40">
        <v>993.85</v>
      </c>
      <c r="G153" s="23">
        <f t="shared" si="7"/>
        <v>6.9162504031265769E-3</v>
      </c>
      <c r="H153" s="25"/>
      <c r="I153" s="2" t="s">
        <v>238</v>
      </c>
      <c r="J153" s="3">
        <v>7.0869999999999997</v>
      </c>
      <c r="K153" s="26">
        <f t="shared" si="8"/>
        <v>5.2345030039417052E-3</v>
      </c>
    </row>
    <row r="154" spans="1:11">
      <c r="A154" s="5" t="s">
        <v>234</v>
      </c>
      <c r="B154" s="6">
        <v>22453.3</v>
      </c>
      <c r="C154" s="23">
        <f t="shared" si="6"/>
        <v>-3.8739583655484331E-4</v>
      </c>
      <c r="E154" s="2" t="s">
        <v>234</v>
      </c>
      <c r="F154" s="40">
        <v>987</v>
      </c>
      <c r="G154" s="23">
        <f t="shared" si="7"/>
        <v>4.6205875702767935E-3</v>
      </c>
      <c r="H154" s="25"/>
      <c r="I154" s="2" t="s">
        <v>239</v>
      </c>
      <c r="J154" s="3">
        <v>7.05</v>
      </c>
      <c r="K154" s="26">
        <f t="shared" si="8"/>
        <v>-6.6445427186686131E-3</v>
      </c>
    </row>
    <row r="155" spans="1:11">
      <c r="A155" s="5" t="s">
        <v>240</v>
      </c>
      <c r="B155" s="6">
        <v>22462</v>
      </c>
      <c r="C155" s="23">
        <f t="shared" si="6"/>
        <v>6.0327630166456293E-3</v>
      </c>
      <c r="E155" s="2" t="s">
        <v>240</v>
      </c>
      <c r="F155" s="40">
        <v>982.45</v>
      </c>
      <c r="G155" s="23">
        <f t="shared" si="7"/>
        <v>2.4732055579035409E-2</v>
      </c>
      <c r="H155" s="25"/>
      <c r="I155" s="2" t="s">
        <v>241</v>
      </c>
      <c r="J155" s="3">
        <v>7.0970000000000004</v>
      </c>
      <c r="K155" s="26">
        <f t="shared" si="8"/>
        <v>2.8184893083991488E-4</v>
      </c>
    </row>
    <row r="156" spans="1:11">
      <c r="A156" s="5" t="s">
        <v>235</v>
      </c>
      <c r="B156" s="6">
        <v>22326.9</v>
      </c>
      <c r="C156" s="23">
        <f t="shared" si="6"/>
        <v>9.1450574409679217E-3</v>
      </c>
      <c r="E156" s="2" t="s">
        <v>235</v>
      </c>
      <c r="F156" s="40">
        <v>958.45</v>
      </c>
      <c r="G156" s="23">
        <f t="shared" si="7"/>
        <v>-4.1647204764750853E-3</v>
      </c>
      <c r="H156" s="25"/>
      <c r="I156" s="2" t="s">
        <v>242</v>
      </c>
      <c r="J156" s="3">
        <v>7.0949999999999998</v>
      </c>
      <c r="K156" s="26">
        <f t="shared" si="8"/>
        <v>1.1281907838870445E-3</v>
      </c>
    </row>
    <row r="157" spans="1:11">
      <c r="A157" s="5" t="s">
        <v>236</v>
      </c>
      <c r="B157" s="6">
        <v>22123.65</v>
      </c>
      <c r="C157" s="23">
        <f t="shared" si="6"/>
        <v>5.3911051782769932E-3</v>
      </c>
      <c r="E157" s="2" t="s">
        <v>236</v>
      </c>
      <c r="F157" s="40">
        <v>962.45</v>
      </c>
      <c r="G157" s="23">
        <f t="shared" si="7"/>
        <v>5.46976072642626E-3</v>
      </c>
      <c r="H157" s="25"/>
      <c r="I157" s="2" t="s">
        <v>243</v>
      </c>
      <c r="J157" s="3">
        <v>7.0869999999999997</v>
      </c>
      <c r="K157" s="26">
        <f t="shared" si="8"/>
        <v>3.5338223219242987E-3</v>
      </c>
    </row>
    <row r="158" spans="1:11">
      <c r="A158" s="5" t="s">
        <v>237</v>
      </c>
      <c r="B158" s="6">
        <v>22004.7</v>
      </c>
      <c r="C158" s="23">
        <f t="shared" si="6"/>
        <v>-4.1744719810147216E-3</v>
      </c>
      <c r="E158" s="2" t="s">
        <v>237</v>
      </c>
      <c r="F158" s="40">
        <v>957.2</v>
      </c>
      <c r="G158" s="23">
        <f t="shared" si="7"/>
        <v>6.4982934888280003E-3</v>
      </c>
      <c r="H158" s="25"/>
      <c r="I158" s="2" t="s">
        <v>244</v>
      </c>
      <c r="J158" s="3">
        <v>7.0620000000000003</v>
      </c>
      <c r="K158" s="26">
        <f t="shared" si="8"/>
        <v>2.9780919691984962E-3</v>
      </c>
    </row>
    <row r="159" spans="1:11">
      <c r="A159" s="5" t="s">
        <v>238</v>
      </c>
      <c r="B159" s="6">
        <v>22096.75</v>
      </c>
      <c r="C159" s="23">
        <f t="shared" si="6"/>
        <v>3.8450511793153485E-3</v>
      </c>
      <c r="E159" s="2" t="s">
        <v>238</v>
      </c>
      <c r="F159" s="40">
        <v>951</v>
      </c>
      <c r="G159" s="23">
        <f t="shared" si="7"/>
        <v>4.5318094105446958E-3</v>
      </c>
      <c r="H159" s="25"/>
      <c r="I159" s="2" t="s">
        <v>245</v>
      </c>
      <c r="J159" s="3">
        <v>7.0410000000000004</v>
      </c>
      <c r="K159" s="26">
        <f t="shared" si="8"/>
        <v>2.8409091100161309E-4</v>
      </c>
    </row>
    <row r="160" spans="1:11">
      <c r="A160" s="5" t="s">
        <v>239</v>
      </c>
      <c r="B160" s="6">
        <v>22011.95</v>
      </c>
      <c r="C160" s="23">
        <f t="shared" si="6"/>
        <v>7.883546470263552E-3</v>
      </c>
      <c r="E160" s="2" t="s">
        <v>239</v>
      </c>
      <c r="F160" s="40">
        <v>946.7</v>
      </c>
      <c r="G160" s="23">
        <f t="shared" si="7"/>
        <v>5.7203545816711526E-3</v>
      </c>
      <c r="H160" s="25"/>
      <c r="I160" s="2" t="s">
        <v>246</v>
      </c>
      <c r="J160" s="3">
        <v>7.0389999999999997</v>
      </c>
      <c r="K160" s="26">
        <f t="shared" si="8"/>
        <v>1.848560782359337E-3</v>
      </c>
    </row>
    <row r="161" spans="1:11">
      <c r="A161" s="5" t="s">
        <v>241</v>
      </c>
      <c r="B161" s="6">
        <v>21839.1</v>
      </c>
      <c r="C161" s="23">
        <f t="shared" si="6"/>
        <v>9.9183292197013414E-4</v>
      </c>
      <c r="E161" s="2" t="s">
        <v>241</v>
      </c>
      <c r="F161" s="40">
        <v>941.3</v>
      </c>
      <c r="G161" s="23">
        <f t="shared" si="7"/>
        <v>2.2181956239945351E-2</v>
      </c>
      <c r="H161" s="25"/>
      <c r="I161" s="2" t="s">
        <v>247</v>
      </c>
      <c r="J161" s="3">
        <v>7.0259999999999998</v>
      </c>
      <c r="K161" s="26">
        <f t="shared" si="8"/>
        <v>1.7094021256488796E-3</v>
      </c>
    </row>
    <row r="162" spans="1:11">
      <c r="A162" s="5" t="s">
        <v>242</v>
      </c>
      <c r="B162" s="6">
        <v>21817.45</v>
      </c>
      <c r="C162" s="23">
        <f t="shared" si="6"/>
        <v>-1.0860963573548457E-2</v>
      </c>
      <c r="E162" s="2" t="s">
        <v>242</v>
      </c>
      <c r="F162" s="40">
        <v>920.65</v>
      </c>
      <c r="G162" s="23">
        <f t="shared" si="7"/>
        <v>-2.0427523189380722E-2</v>
      </c>
      <c r="H162" s="25"/>
      <c r="I162" s="2" t="s">
        <v>248</v>
      </c>
      <c r="J162" s="3">
        <v>7.0140000000000002</v>
      </c>
      <c r="K162" s="26">
        <f t="shared" si="8"/>
        <v>-2.4207914990377871E-3</v>
      </c>
    </row>
    <row r="163" spans="1:11">
      <c r="A163" s="5" t="s">
        <v>243</v>
      </c>
      <c r="B163" s="6">
        <v>22055.7</v>
      </c>
      <c r="C163" s="23">
        <f t="shared" si="6"/>
        <v>1.4678177414507178E-3</v>
      </c>
      <c r="E163" s="2" t="s">
        <v>243</v>
      </c>
      <c r="F163" s="40">
        <v>939.65</v>
      </c>
      <c r="G163" s="23">
        <f t="shared" si="7"/>
        <v>1.4093419777195443E-2</v>
      </c>
      <c r="H163" s="25"/>
      <c r="I163" s="2" t="s">
        <v>249</v>
      </c>
      <c r="J163" s="3">
        <v>7.0309999999999997</v>
      </c>
      <c r="K163" s="26">
        <f t="shared" si="8"/>
        <v>-3.2658885968360292E-3</v>
      </c>
    </row>
    <row r="164" spans="1:11">
      <c r="A164" s="5" t="s">
        <v>244</v>
      </c>
      <c r="B164" s="6">
        <v>22023.35</v>
      </c>
      <c r="C164" s="23">
        <f t="shared" si="6"/>
        <v>-5.5829893714841473E-3</v>
      </c>
      <c r="E164" s="2" t="s">
        <v>244</v>
      </c>
      <c r="F164" s="40">
        <v>926.5</v>
      </c>
      <c r="G164" s="23">
        <f t="shared" si="7"/>
        <v>-1.1802712119151449E-2</v>
      </c>
      <c r="H164" s="25"/>
      <c r="I164" s="2" t="s">
        <v>250</v>
      </c>
      <c r="J164" s="3">
        <v>7.0540000000000003</v>
      </c>
      <c r="K164" s="26">
        <f t="shared" si="8"/>
        <v>-4.252002048329473E-4</v>
      </c>
    </row>
    <row r="165" spans="1:11">
      <c r="A165" s="5" t="s">
        <v>245</v>
      </c>
      <c r="B165" s="6">
        <v>22146.65</v>
      </c>
      <c r="C165" s="23">
        <f t="shared" si="6"/>
        <v>6.7483410794881684E-3</v>
      </c>
      <c r="E165" s="2" t="s">
        <v>245</v>
      </c>
      <c r="F165" s="40">
        <v>937.5</v>
      </c>
      <c r="G165" s="23">
        <f t="shared" si="7"/>
        <v>4.254570147210314E-2</v>
      </c>
      <c r="H165" s="25"/>
      <c r="I165" s="2" t="s">
        <v>251</v>
      </c>
      <c r="J165" s="3">
        <v>7.0570000000000004</v>
      </c>
      <c r="K165" s="26">
        <f t="shared" si="8"/>
        <v>-4.2501948645740886E-4</v>
      </c>
    </row>
    <row r="166" spans="1:11">
      <c r="A166" s="5" t="s">
        <v>246</v>
      </c>
      <c r="B166" s="6">
        <v>21997.7</v>
      </c>
      <c r="C166" s="23">
        <f t="shared" si="6"/>
        <v>-1.524839281915699E-2</v>
      </c>
      <c r="E166" s="2" t="s">
        <v>246</v>
      </c>
      <c r="F166" s="40">
        <v>898.45</v>
      </c>
      <c r="G166" s="23">
        <f t="shared" si="7"/>
        <v>-5.0672588683711418E-2</v>
      </c>
      <c r="H166" s="25"/>
      <c r="I166" s="2" t="s">
        <v>252</v>
      </c>
      <c r="J166" s="3">
        <v>7.06</v>
      </c>
      <c r="K166" s="26">
        <f t="shared" si="8"/>
        <v>0</v>
      </c>
    </row>
    <row r="167" spans="1:11">
      <c r="A167" s="5" t="s">
        <v>247</v>
      </c>
      <c r="B167" s="6">
        <v>22335.7</v>
      </c>
      <c r="C167" s="23">
        <f t="shared" si="6"/>
        <v>1.3656201783766265E-4</v>
      </c>
      <c r="E167" s="2" t="s">
        <v>247</v>
      </c>
      <c r="F167" s="40">
        <v>945.15</v>
      </c>
      <c r="G167" s="23">
        <f t="shared" si="7"/>
        <v>-1.0681782219788416E-2</v>
      </c>
      <c r="H167" s="25"/>
      <c r="I167" s="2" t="s">
        <v>253</v>
      </c>
      <c r="J167" s="3">
        <v>7.06</v>
      </c>
      <c r="K167" s="26">
        <f t="shared" si="8"/>
        <v>-2.5463304181210507E-3</v>
      </c>
    </row>
    <row r="168" spans="1:11">
      <c r="A168" s="5" t="s">
        <v>248</v>
      </c>
      <c r="B168" s="6">
        <v>22332.65</v>
      </c>
      <c r="C168" s="23">
        <f t="shared" si="6"/>
        <v>-7.1788682071318097E-3</v>
      </c>
      <c r="E168" s="2" t="s">
        <v>248</v>
      </c>
      <c r="F168" s="40">
        <v>955.3</v>
      </c>
      <c r="G168" s="23">
        <f t="shared" si="7"/>
        <v>5.2340948953241186E-5</v>
      </c>
      <c r="H168" s="25"/>
      <c r="I168" s="2" t="s">
        <v>254</v>
      </c>
      <c r="J168" s="3">
        <v>7.0780000000000003</v>
      </c>
      <c r="K168" s="26">
        <f t="shared" si="8"/>
        <v>1.8383657867808007E-3</v>
      </c>
    </row>
    <row r="169" spans="1:11">
      <c r="A169" s="5" t="s">
        <v>249</v>
      </c>
      <c r="B169" s="6">
        <v>22493.55</v>
      </c>
      <c r="C169" s="23">
        <f t="shared" si="6"/>
        <v>8.6729117063467345E-4</v>
      </c>
      <c r="E169" s="2" t="s">
        <v>249</v>
      </c>
      <c r="F169" s="40">
        <v>955.25</v>
      </c>
      <c r="G169" s="23">
        <f t="shared" si="7"/>
        <v>3.0666979508278461E-2</v>
      </c>
      <c r="H169" s="25"/>
      <c r="I169" s="2" t="s">
        <v>255</v>
      </c>
      <c r="J169" s="3">
        <v>7.0650000000000004</v>
      </c>
      <c r="K169" s="26">
        <f t="shared" si="8"/>
        <v>-4.2453832095906653E-4</v>
      </c>
    </row>
    <row r="170" spans="1:11">
      <c r="A170" s="5" t="s">
        <v>250</v>
      </c>
      <c r="B170" s="6">
        <v>22474.05</v>
      </c>
      <c r="C170" s="23">
        <f t="shared" si="6"/>
        <v>5.2531497425974778E-3</v>
      </c>
      <c r="E170" s="2" t="s">
        <v>250</v>
      </c>
      <c r="F170" s="40">
        <v>926.4</v>
      </c>
      <c r="G170" s="23">
        <f t="shared" si="7"/>
        <v>9.9805558349814211E-3</v>
      </c>
      <c r="H170" s="25"/>
      <c r="I170" s="2" t="s">
        <v>256</v>
      </c>
      <c r="J170" s="3">
        <v>7.0679999999999996</v>
      </c>
      <c r="K170" s="26">
        <f t="shared" si="8"/>
        <v>7.0766403066478527E-4</v>
      </c>
    </row>
    <row r="171" spans="1:11">
      <c r="A171" s="5" t="s">
        <v>251</v>
      </c>
      <c r="B171" s="6">
        <v>22356.3</v>
      </c>
      <c r="C171" s="23">
        <f t="shared" si="6"/>
        <v>-2.202767082468908E-3</v>
      </c>
      <c r="E171" s="2" t="s">
        <v>251</v>
      </c>
      <c r="F171" s="40">
        <v>917.2</v>
      </c>
      <c r="G171" s="23">
        <f t="shared" si="7"/>
        <v>-4.8942400158692115E-3</v>
      </c>
      <c r="H171" s="25"/>
      <c r="I171" s="2" t="s">
        <v>257</v>
      </c>
      <c r="J171" s="3">
        <v>7.0629999999999997</v>
      </c>
      <c r="K171" s="26">
        <f t="shared" si="8"/>
        <v>-1.9801986668624536E-3</v>
      </c>
    </row>
    <row r="172" spans="1:11">
      <c r="A172" s="5" t="s">
        <v>252</v>
      </c>
      <c r="B172" s="6">
        <v>22405.599999999999</v>
      </c>
      <c r="C172" s="23">
        <f t="shared" si="6"/>
        <v>1.2147196920581206E-3</v>
      </c>
      <c r="E172" s="2" t="s">
        <v>252</v>
      </c>
      <c r="F172" s="40">
        <v>921.7</v>
      </c>
      <c r="G172" s="23">
        <f t="shared" si="7"/>
        <v>-2.4922806420655487E-3</v>
      </c>
      <c r="H172" s="25"/>
      <c r="I172" s="2" t="s">
        <v>258</v>
      </c>
      <c r="J172" s="3">
        <v>7.077</v>
      </c>
      <c r="K172" s="26">
        <f t="shared" si="8"/>
        <v>2.1217915874529678E-3</v>
      </c>
    </row>
    <row r="173" spans="1:11">
      <c r="A173" s="5" t="s">
        <v>259</v>
      </c>
      <c r="B173" s="6">
        <v>22378.400000000001</v>
      </c>
      <c r="C173" s="23">
        <f t="shared" si="6"/>
        <v>1.7733692952736234E-3</v>
      </c>
      <c r="E173" s="2" t="s">
        <v>259</v>
      </c>
      <c r="F173" s="40">
        <v>924</v>
      </c>
      <c r="G173" s="23">
        <f t="shared" si="7"/>
        <v>4.012367796872948E-3</v>
      </c>
      <c r="H173" s="25"/>
      <c r="I173" s="2" t="s">
        <v>260</v>
      </c>
      <c r="J173" s="3">
        <v>7.0620000000000003</v>
      </c>
      <c r="K173" s="26">
        <f t="shared" si="8"/>
        <v>2.410152155551233E-3</v>
      </c>
    </row>
    <row r="174" spans="1:11">
      <c r="A174" s="5" t="s">
        <v>253</v>
      </c>
      <c r="B174" s="6">
        <v>22338.75</v>
      </c>
      <c r="C174" s="23">
        <f t="shared" si="6"/>
        <v>1.6062509231593233E-2</v>
      </c>
      <c r="E174" s="2" t="s">
        <v>253</v>
      </c>
      <c r="F174" s="40">
        <v>920.3</v>
      </c>
      <c r="G174" s="23">
        <f t="shared" si="7"/>
        <v>-5.2021359324617581E-3</v>
      </c>
      <c r="H174" s="25"/>
      <c r="I174" s="2" t="s">
        <v>261</v>
      </c>
      <c r="J174" s="3">
        <v>7.0449999999999999</v>
      </c>
      <c r="K174" s="26">
        <f t="shared" si="8"/>
        <v>-2.410152155551213E-3</v>
      </c>
    </row>
    <row r="175" spans="1:11">
      <c r="A175" s="5" t="s">
        <v>254</v>
      </c>
      <c r="B175" s="6">
        <v>21982.799999999999</v>
      </c>
      <c r="C175" s="23">
        <f t="shared" si="6"/>
        <v>1.4407994489542065E-3</v>
      </c>
      <c r="E175" s="2" t="s">
        <v>254</v>
      </c>
      <c r="F175" s="40">
        <v>925.1</v>
      </c>
      <c r="G175" s="23">
        <f t="shared" si="7"/>
        <v>1.5139427644300605E-2</v>
      </c>
      <c r="H175" s="25"/>
      <c r="I175" s="2" t="s">
        <v>262</v>
      </c>
      <c r="J175" s="3">
        <v>7.0620000000000003</v>
      </c>
      <c r="K175" s="26">
        <f t="shared" si="8"/>
        <v>-5.2256315510541924E-3</v>
      </c>
    </row>
    <row r="176" spans="1:11">
      <c r="A176" s="5" t="s">
        <v>255</v>
      </c>
      <c r="B176" s="6">
        <v>21951.15</v>
      </c>
      <c r="C176" s="23">
        <f t="shared" si="6"/>
        <v>-1.1198431843397458E-2</v>
      </c>
      <c r="E176" s="2" t="s">
        <v>255</v>
      </c>
      <c r="F176" s="40">
        <v>911.2</v>
      </c>
      <c r="G176" s="23">
        <f t="shared" si="7"/>
        <v>-1.789209433991432E-2</v>
      </c>
      <c r="H176" s="25"/>
      <c r="I176" s="2" t="s">
        <v>263</v>
      </c>
      <c r="J176" s="3">
        <v>7.0990000000000002</v>
      </c>
      <c r="K176" s="26">
        <f t="shared" si="8"/>
        <v>1.9740559146051943E-3</v>
      </c>
    </row>
    <row r="177" spans="1:11">
      <c r="A177" s="5" t="s">
        <v>256</v>
      </c>
      <c r="B177" s="6">
        <v>22198.35</v>
      </c>
      <c r="C177" s="23">
        <f t="shared" si="6"/>
        <v>3.4431131207391997E-3</v>
      </c>
      <c r="E177" s="2" t="s">
        <v>256</v>
      </c>
      <c r="F177" s="40">
        <v>927.65</v>
      </c>
      <c r="G177" s="23">
        <f t="shared" si="7"/>
        <v>0</v>
      </c>
      <c r="H177" s="25"/>
      <c r="I177" s="2" t="s">
        <v>264</v>
      </c>
      <c r="J177" s="3">
        <v>7.085</v>
      </c>
      <c r="K177" s="26">
        <f t="shared" si="8"/>
        <v>-4.0848003836196503E-3</v>
      </c>
    </row>
    <row r="178" spans="1:11">
      <c r="A178" s="5" t="s">
        <v>257</v>
      </c>
      <c r="B178" s="6">
        <v>22122.05</v>
      </c>
      <c r="C178" s="23">
        <f t="shared" si="6"/>
        <v>-4.0893487084771958E-3</v>
      </c>
      <c r="E178" s="2" t="s">
        <v>257</v>
      </c>
      <c r="F178" s="40">
        <v>927.65</v>
      </c>
      <c r="G178" s="23">
        <f t="shared" si="7"/>
        <v>3.0148638209847218E-2</v>
      </c>
      <c r="H178" s="25"/>
      <c r="I178" s="2" t="s">
        <v>265</v>
      </c>
      <c r="J178" s="3">
        <v>7.1139999999999999</v>
      </c>
      <c r="K178" s="26">
        <f t="shared" si="8"/>
        <v>2.392513983417506E-3</v>
      </c>
    </row>
    <row r="179" spans="1:11">
      <c r="A179" s="5" t="s">
        <v>258</v>
      </c>
      <c r="B179" s="6">
        <v>22212.7</v>
      </c>
      <c r="C179" s="23">
        <f t="shared" si="6"/>
        <v>-2.1381877027633613E-4</v>
      </c>
      <c r="E179" s="2" t="s">
        <v>258</v>
      </c>
      <c r="F179" s="40">
        <v>900.1</v>
      </c>
      <c r="G179" s="23">
        <f t="shared" si="7"/>
        <v>-1.3627421171784448E-2</v>
      </c>
      <c r="H179" s="25"/>
      <c r="I179" s="2" t="s">
        <v>266</v>
      </c>
      <c r="J179" s="3">
        <v>7.0970000000000004</v>
      </c>
      <c r="K179" s="26">
        <f t="shared" si="8"/>
        <v>0</v>
      </c>
    </row>
    <row r="180" spans="1:11">
      <c r="A180" s="5" t="s">
        <v>260</v>
      </c>
      <c r="B180" s="6">
        <v>22217.45</v>
      </c>
      <c r="C180" s="23">
        <f t="shared" si="6"/>
        <v>7.3364155357774361E-3</v>
      </c>
      <c r="E180" s="2" t="s">
        <v>260</v>
      </c>
      <c r="F180" s="40">
        <v>912.45</v>
      </c>
      <c r="G180" s="23">
        <f t="shared" si="7"/>
        <v>1.3072081567352701E-2</v>
      </c>
      <c r="H180" s="25"/>
      <c r="I180" s="2" t="s">
        <v>267</v>
      </c>
      <c r="J180" s="3">
        <v>7.0970000000000004</v>
      </c>
      <c r="K180" s="26">
        <f t="shared" si="8"/>
        <v>-2.3925139834175381E-3</v>
      </c>
    </row>
    <row r="181" spans="1:11">
      <c r="A181" s="5" t="s">
        <v>261</v>
      </c>
      <c r="B181" s="6">
        <v>22055.05</v>
      </c>
      <c r="C181" s="23">
        <f t="shared" si="6"/>
        <v>-6.4132914383778911E-3</v>
      </c>
      <c r="E181" s="2" t="s">
        <v>261</v>
      </c>
      <c r="F181" s="40">
        <v>900.6</v>
      </c>
      <c r="G181" s="23">
        <f t="shared" si="7"/>
        <v>7.1876615334261432E-3</v>
      </c>
      <c r="H181" s="25"/>
      <c r="I181" s="2" t="s">
        <v>268</v>
      </c>
      <c r="J181" s="3">
        <v>7.1139999999999999</v>
      </c>
      <c r="K181" s="26">
        <f t="shared" si="8"/>
        <v>4.5083198365515696E-3</v>
      </c>
    </row>
    <row r="182" spans="1:11">
      <c r="A182" s="5" t="s">
        <v>262</v>
      </c>
      <c r="B182" s="6">
        <v>22196.95</v>
      </c>
      <c r="C182" s="23">
        <f t="shared" si="6"/>
        <v>3.3710026687649355E-3</v>
      </c>
      <c r="E182" s="2" t="s">
        <v>262</v>
      </c>
      <c r="F182" s="40">
        <v>894.15</v>
      </c>
      <c r="G182" s="23">
        <f t="shared" si="7"/>
        <v>3.5980428094292118E-2</v>
      </c>
      <c r="H182" s="25"/>
      <c r="I182" s="2" t="s">
        <v>269</v>
      </c>
      <c r="J182" s="3">
        <v>7.0819999999999999</v>
      </c>
      <c r="K182" s="26">
        <f t="shared" si="8"/>
        <v>1.1302629064231249E-3</v>
      </c>
    </row>
    <row r="183" spans="1:11">
      <c r="A183" s="5" t="s">
        <v>270</v>
      </c>
      <c r="B183" s="6">
        <v>22122.25</v>
      </c>
      <c r="C183" s="23">
        <f t="shared" si="6"/>
        <v>3.6931451676362253E-3</v>
      </c>
      <c r="E183" s="2" t="s">
        <v>270</v>
      </c>
      <c r="F183" s="40">
        <v>862.55</v>
      </c>
      <c r="G183" s="23">
        <f t="shared" si="7"/>
        <v>-1.1182961827130312E-2</v>
      </c>
      <c r="H183" s="25"/>
      <c r="I183" s="2" t="s">
        <v>271</v>
      </c>
      <c r="J183" s="3">
        <v>7.0739999999999998</v>
      </c>
      <c r="K183" s="26">
        <f t="shared" si="8"/>
        <v>-2.5412974286725325E-3</v>
      </c>
    </row>
    <row r="184" spans="1:11">
      <c r="A184" s="5" t="s">
        <v>263</v>
      </c>
      <c r="B184" s="6">
        <v>22040.7</v>
      </c>
      <c r="C184" s="23">
        <f t="shared" si="6"/>
        <v>5.9133602496496528E-3</v>
      </c>
      <c r="E184" s="2" t="s">
        <v>263</v>
      </c>
      <c r="F184" s="40">
        <v>872.25</v>
      </c>
      <c r="G184" s="23">
        <f t="shared" si="7"/>
        <v>7.3733238045226801E-2</v>
      </c>
      <c r="H184" s="25"/>
      <c r="I184" s="2" t="s">
        <v>272</v>
      </c>
      <c r="J184" s="3">
        <v>7.0919999999999996</v>
      </c>
      <c r="K184" s="26">
        <f t="shared" si="8"/>
        <v>1.4101389010176137E-4</v>
      </c>
    </row>
    <row r="185" spans="1:11">
      <c r="A185" s="5" t="s">
        <v>264</v>
      </c>
      <c r="B185" s="6">
        <v>21910.75</v>
      </c>
      <c r="C185" s="23">
        <f t="shared" si="6"/>
        <v>3.2319437149108312E-3</v>
      </c>
      <c r="E185" s="2" t="s">
        <v>264</v>
      </c>
      <c r="F185" s="40">
        <v>810.25</v>
      </c>
      <c r="G185" s="23">
        <f t="shared" si="7"/>
        <v>1.6237253683017042E-2</v>
      </c>
      <c r="H185" s="25"/>
      <c r="I185" s="2" t="s">
        <v>273</v>
      </c>
      <c r="J185" s="3">
        <v>7.0910000000000002</v>
      </c>
      <c r="K185" s="26">
        <f t="shared" si="8"/>
        <v>5.7987574976823457E-3</v>
      </c>
    </row>
    <row r="186" spans="1:11">
      <c r="A186" s="5" t="s">
        <v>265</v>
      </c>
      <c r="B186" s="6">
        <v>21840.05</v>
      </c>
      <c r="C186" s="23">
        <f t="shared" si="6"/>
        <v>4.4420757111879932E-3</v>
      </c>
      <c r="E186" s="2" t="s">
        <v>265</v>
      </c>
      <c r="F186" s="40">
        <v>797.2</v>
      </c>
      <c r="G186" s="23">
        <f t="shared" si="7"/>
        <v>-4.2967208210201308E-2</v>
      </c>
      <c r="H186" s="25"/>
      <c r="I186" s="2" t="s">
        <v>274</v>
      </c>
      <c r="J186" s="3">
        <v>7.05</v>
      </c>
      <c r="K186" s="26">
        <f t="shared" si="8"/>
        <v>-1.9838464774816125E-3</v>
      </c>
    </row>
    <row r="187" spans="1:11">
      <c r="A187" s="5" t="s">
        <v>266</v>
      </c>
      <c r="B187" s="6">
        <v>21743.25</v>
      </c>
      <c r="C187" s="23">
        <f t="shared" si="6"/>
        <v>5.8672702236109882E-3</v>
      </c>
      <c r="E187" s="2" t="s">
        <v>266</v>
      </c>
      <c r="F187" s="40">
        <v>832.2</v>
      </c>
      <c r="G187" s="23">
        <f t="shared" si="7"/>
        <v>9.6176973030391349E-4</v>
      </c>
      <c r="H187" s="25"/>
      <c r="I187" s="2" t="s">
        <v>275</v>
      </c>
      <c r="J187" s="3">
        <v>7.0640000000000001</v>
      </c>
      <c r="K187" s="26">
        <f t="shared" si="8"/>
        <v>-1.1261380272539073E-2</v>
      </c>
    </row>
    <row r="188" spans="1:11">
      <c r="A188" s="5" t="s">
        <v>267</v>
      </c>
      <c r="B188" s="6">
        <v>21616.05</v>
      </c>
      <c r="C188" s="23">
        <f t="shared" si="6"/>
        <v>-7.6708008067306686E-3</v>
      </c>
      <c r="E188" s="2" t="s">
        <v>267</v>
      </c>
      <c r="F188" s="40">
        <v>831.4</v>
      </c>
      <c r="G188" s="23">
        <f t="shared" si="7"/>
        <v>-1.3974548110093001E-2</v>
      </c>
      <c r="H188" s="25"/>
      <c r="I188" s="2" t="s">
        <v>276</v>
      </c>
      <c r="J188" s="3">
        <v>7.1440000000000001</v>
      </c>
      <c r="K188" s="26">
        <f t="shared" si="8"/>
        <v>-1.5385694342162828E-3</v>
      </c>
    </row>
    <row r="189" spans="1:11">
      <c r="A189" s="5" t="s">
        <v>268</v>
      </c>
      <c r="B189" s="6">
        <v>21782.5</v>
      </c>
      <c r="C189" s="23">
        <f t="shared" si="6"/>
        <v>2.9677875690214571E-3</v>
      </c>
      <c r="E189" s="2" t="s">
        <v>268</v>
      </c>
      <c r="F189" s="40">
        <v>843.1</v>
      </c>
      <c r="G189" s="23">
        <f t="shared" si="7"/>
        <v>-1.8159344831181552E-2</v>
      </c>
      <c r="H189" s="25"/>
      <c r="I189" s="2" t="s">
        <v>277</v>
      </c>
      <c r="J189" s="3">
        <v>7.1550000000000002</v>
      </c>
      <c r="K189" s="26">
        <f t="shared" si="8"/>
        <v>-2.2337018920236115E-3</v>
      </c>
    </row>
    <row r="190" spans="1:11">
      <c r="A190" s="5" t="s">
        <v>269</v>
      </c>
      <c r="B190" s="6">
        <v>21717.95</v>
      </c>
      <c r="C190" s="23">
        <f t="shared" si="6"/>
        <v>-9.7392544332029034E-3</v>
      </c>
      <c r="E190" s="2" t="s">
        <v>269</v>
      </c>
      <c r="F190" s="40">
        <v>858.55</v>
      </c>
      <c r="G190" s="23">
        <f t="shared" si="7"/>
        <v>-2.1547094703512903E-2</v>
      </c>
      <c r="H190" s="25"/>
      <c r="I190" s="2" t="s">
        <v>278</v>
      </c>
      <c r="J190" s="3">
        <v>7.1710000000000003</v>
      </c>
      <c r="K190" s="26">
        <f t="shared" si="8"/>
        <v>0</v>
      </c>
    </row>
    <row r="191" spans="1:11">
      <c r="A191" s="5" t="s">
        <v>271</v>
      </c>
      <c r="B191" s="6">
        <v>21930.5</v>
      </c>
      <c r="C191" s="23">
        <f t="shared" si="6"/>
        <v>5.0159713096876929E-5</v>
      </c>
      <c r="E191" s="2" t="s">
        <v>271</v>
      </c>
      <c r="F191" s="40">
        <v>877.25</v>
      </c>
      <c r="G191" s="23">
        <f t="shared" si="7"/>
        <v>-8.5696163047457672E-3</v>
      </c>
      <c r="H191" s="25"/>
      <c r="I191" s="2" t="s">
        <v>279</v>
      </c>
      <c r="J191" s="3">
        <v>7.1710000000000003</v>
      </c>
      <c r="K191" s="26">
        <f t="shared" si="8"/>
        <v>-1.3935342277426204E-3</v>
      </c>
    </row>
    <row r="192" spans="1:11">
      <c r="A192" s="5" t="s">
        <v>272</v>
      </c>
      <c r="B192" s="6">
        <v>21929.4</v>
      </c>
      <c r="C192" s="23">
        <f t="shared" si="6"/>
        <v>7.2172409632705048E-3</v>
      </c>
      <c r="E192" s="2" t="s">
        <v>272</v>
      </c>
      <c r="F192" s="40">
        <v>884.8</v>
      </c>
      <c r="G192" s="23">
        <f t="shared" si="7"/>
        <v>2.2606533384397692E-4</v>
      </c>
      <c r="H192" s="25"/>
      <c r="I192" s="2" t="s">
        <v>280</v>
      </c>
      <c r="J192" s="3">
        <v>7.181</v>
      </c>
      <c r="K192" s="26">
        <f t="shared" si="8"/>
        <v>9.7527001808969129E-4</v>
      </c>
    </row>
    <row r="193" spans="1:11">
      <c r="A193" s="5" t="s">
        <v>273</v>
      </c>
      <c r="B193" s="6">
        <v>21771.7</v>
      </c>
      <c r="C193" s="23">
        <f t="shared" si="6"/>
        <v>-3.7638581528382955E-3</v>
      </c>
      <c r="E193" s="2" t="s">
        <v>273</v>
      </c>
      <c r="F193" s="40">
        <v>884.6</v>
      </c>
      <c r="G193" s="23">
        <f t="shared" si="7"/>
        <v>-1.2427273813110102E-3</v>
      </c>
      <c r="H193" s="25"/>
      <c r="I193" s="2" t="s">
        <v>281</v>
      </c>
      <c r="J193" s="3">
        <v>7.1740000000000004</v>
      </c>
      <c r="K193" s="26">
        <f t="shared" si="8"/>
        <v>-1.3929518898076207E-3</v>
      </c>
    </row>
    <row r="194" spans="1:11">
      <c r="A194" s="5" t="s">
        <v>274</v>
      </c>
      <c r="B194" s="6">
        <v>21853.8</v>
      </c>
      <c r="C194" s="23">
        <f t="shared" si="6"/>
        <v>7.18007734330033E-3</v>
      </c>
      <c r="E194" s="2" t="s">
        <v>274</v>
      </c>
      <c r="F194" s="40">
        <v>885.7</v>
      </c>
      <c r="G194" s="23">
        <f t="shared" si="7"/>
        <v>-5.4048099141789973E-3</v>
      </c>
      <c r="H194" s="25"/>
      <c r="I194" s="2" t="s">
        <v>282</v>
      </c>
      <c r="J194" s="3">
        <v>7.1840000000000002</v>
      </c>
      <c r="K194" s="26">
        <f t="shared" si="8"/>
        <v>8.3553827448305394E-4</v>
      </c>
    </row>
    <row r="195" spans="1:11">
      <c r="A195" s="5" t="s">
        <v>275</v>
      </c>
      <c r="B195" s="6">
        <v>21697.45</v>
      </c>
      <c r="C195" s="23">
        <f t="shared" si="6"/>
        <v>-1.3011494553287434E-3</v>
      </c>
      <c r="E195" s="2" t="s">
        <v>275</v>
      </c>
      <c r="F195" s="40">
        <v>890.5</v>
      </c>
      <c r="G195" s="23">
        <f t="shared" si="7"/>
        <v>-2.1881252852825241E-2</v>
      </c>
      <c r="H195" s="25"/>
      <c r="I195" s="2" t="s">
        <v>283</v>
      </c>
      <c r="J195" s="3">
        <v>7.1779999999999999</v>
      </c>
      <c r="K195" s="26">
        <f t="shared" si="8"/>
        <v>2.0919050931013381E-3</v>
      </c>
    </row>
    <row r="196" spans="1:11">
      <c r="A196" s="5" t="s">
        <v>276</v>
      </c>
      <c r="B196" s="6">
        <v>21725.7</v>
      </c>
      <c r="C196" s="23">
        <f t="shared" ref="C196:C259" si="9">LN(B196/B197)</f>
        <v>9.415577400253396E-3</v>
      </c>
      <c r="E196" s="2" t="s">
        <v>276</v>
      </c>
      <c r="F196" s="40">
        <v>910.2</v>
      </c>
      <c r="G196" s="23">
        <f t="shared" ref="G196:G259" si="10">LN(F196/F197)</f>
        <v>1.600299939747845E-2</v>
      </c>
      <c r="H196" s="25"/>
      <c r="I196" s="2" t="s">
        <v>284</v>
      </c>
      <c r="J196" s="3">
        <v>7.1630000000000003</v>
      </c>
      <c r="K196" s="26">
        <f t="shared" ref="K196:K259" si="11">LN(J196/J197)</f>
        <v>2.3761280310961308E-3</v>
      </c>
    </row>
    <row r="197" spans="1:11">
      <c r="A197" s="5" t="s">
        <v>277</v>
      </c>
      <c r="B197" s="6">
        <v>21522.1</v>
      </c>
      <c r="C197" s="23">
        <f t="shared" si="9"/>
        <v>-9.9631658391133322E-3</v>
      </c>
      <c r="E197" s="2" t="s">
        <v>277</v>
      </c>
      <c r="F197" s="40">
        <v>895.75</v>
      </c>
      <c r="G197" s="23">
        <f t="shared" si="10"/>
        <v>-4.5667265821485725E-3</v>
      </c>
      <c r="H197" s="25"/>
      <c r="I197" s="2" t="s">
        <v>285</v>
      </c>
      <c r="J197" s="3">
        <v>7.1459999999999999</v>
      </c>
      <c r="K197" s="26">
        <f t="shared" si="11"/>
        <v>-2.7983769596354896E-4</v>
      </c>
    </row>
    <row r="198" spans="1:11">
      <c r="A198" s="5" t="s">
        <v>278</v>
      </c>
      <c r="B198" s="6">
        <v>21737.599999999999</v>
      </c>
      <c r="C198" s="23">
        <f t="shared" si="9"/>
        <v>1.7869967895292525E-2</v>
      </c>
      <c r="E198" s="2" t="s">
        <v>278</v>
      </c>
      <c r="F198" s="40">
        <v>899.85</v>
      </c>
      <c r="G198" s="23">
        <f t="shared" si="10"/>
        <v>9.7714281485376392E-3</v>
      </c>
      <c r="H198" s="25"/>
      <c r="I198" s="2" t="s">
        <v>286</v>
      </c>
      <c r="J198" s="3">
        <v>7.1479999999999997</v>
      </c>
      <c r="K198" s="26">
        <f t="shared" si="11"/>
        <v>-4.1881954282339678E-3</v>
      </c>
    </row>
    <row r="199" spans="1:11">
      <c r="A199" s="5" t="s">
        <v>279</v>
      </c>
      <c r="B199" s="6">
        <v>21352.6</v>
      </c>
      <c r="C199" s="23">
        <f t="shared" si="9"/>
        <v>-4.7352654852423287E-3</v>
      </c>
      <c r="E199" s="2" t="s">
        <v>279</v>
      </c>
      <c r="F199" s="40">
        <v>891.1</v>
      </c>
      <c r="G199" s="23">
        <f t="shared" si="10"/>
        <v>1.0104980369200819E-3</v>
      </c>
      <c r="H199" s="25"/>
      <c r="I199" s="2" t="s">
        <v>287</v>
      </c>
      <c r="J199" s="3">
        <v>7.1779999999999999</v>
      </c>
      <c r="K199" s="26">
        <f t="shared" si="11"/>
        <v>1.8127314452803401E-3</v>
      </c>
    </row>
    <row r="200" spans="1:11">
      <c r="A200" s="5" t="s">
        <v>280</v>
      </c>
      <c r="B200" s="6">
        <v>21453.95</v>
      </c>
      <c r="C200" s="23">
        <f t="shared" si="9"/>
        <v>1.0079080002224091E-2</v>
      </c>
      <c r="E200" s="2" t="s">
        <v>280</v>
      </c>
      <c r="F200" s="40">
        <v>890.2</v>
      </c>
      <c r="G200" s="23">
        <f t="shared" si="10"/>
        <v>3.6667247199106669E-2</v>
      </c>
      <c r="H200" s="25"/>
      <c r="I200" s="2" t="s">
        <v>288</v>
      </c>
      <c r="J200" s="3">
        <v>7.165</v>
      </c>
      <c r="K200" s="26">
        <f t="shared" si="11"/>
        <v>-1.8127314452803809E-3</v>
      </c>
    </row>
    <row r="201" spans="1:11">
      <c r="A201" s="5" t="s">
        <v>281</v>
      </c>
      <c r="B201" s="6">
        <v>21238.799999999999</v>
      </c>
      <c r="C201" s="23">
        <f t="shared" si="9"/>
        <v>-1.5557208551848641E-2</v>
      </c>
      <c r="E201" s="2" t="s">
        <v>281</v>
      </c>
      <c r="F201" s="40">
        <v>858.15</v>
      </c>
      <c r="G201" s="23">
        <f t="shared" si="10"/>
        <v>-1.973065045212764E-2</v>
      </c>
      <c r="H201" s="25"/>
      <c r="I201" s="2" t="s">
        <v>289</v>
      </c>
      <c r="J201" s="3">
        <v>7.1779999999999999</v>
      </c>
      <c r="K201" s="26">
        <f t="shared" si="11"/>
        <v>-1.5312872763190201E-3</v>
      </c>
    </row>
    <row r="202" spans="1:11">
      <c r="A202" s="5" t="s">
        <v>290</v>
      </c>
      <c r="B202" s="6">
        <v>21571.8</v>
      </c>
      <c r="C202" s="23">
        <f t="shared" si="9"/>
        <v>-2.3429082212985306E-3</v>
      </c>
      <c r="E202" s="2" t="s">
        <v>290</v>
      </c>
      <c r="F202" s="40">
        <v>875.25</v>
      </c>
      <c r="G202" s="23">
        <f t="shared" si="10"/>
        <v>-4.4459717557727959E-3</v>
      </c>
      <c r="H202" s="25"/>
      <c r="I202" s="2" t="s">
        <v>291</v>
      </c>
      <c r="J202" s="3">
        <v>7.1890000000000001</v>
      </c>
      <c r="K202" s="26">
        <f t="shared" si="11"/>
        <v>-1.9455259054914423E-3</v>
      </c>
    </row>
    <row r="203" spans="1:11">
      <c r="A203" s="5" t="s">
        <v>282</v>
      </c>
      <c r="B203" s="6">
        <v>21622.400000000001</v>
      </c>
      <c r="C203" s="23">
        <f t="shared" si="9"/>
        <v>7.4342364436114933E-3</v>
      </c>
      <c r="E203" s="2" t="s">
        <v>282</v>
      </c>
      <c r="F203" s="40">
        <v>879.15</v>
      </c>
      <c r="G203" s="23">
        <f t="shared" si="10"/>
        <v>1.328238454286714E-2</v>
      </c>
      <c r="H203" s="25"/>
      <c r="I203" s="2" t="s">
        <v>292</v>
      </c>
      <c r="J203" s="3">
        <v>7.2030000000000003</v>
      </c>
      <c r="K203" s="26">
        <f t="shared" si="11"/>
        <v>-4.4327541762213428E-3</v>
      </c>
    </row>
    <row r="204" spans="1:11">
      <c r="A204" s="5" t="s">
        <v>283</v>
      </c>
      <c r="B204" s="6">
        <v>21462.25</v>
      </c>
      <c r="C204" s="23">
        <f t="shared" si="9"/>
        <v>-5.0982817207920056E-3</v>
      </c>
      <c r="E204" s="2" t="s">
        <v>283</v>
      </c>
      <c r="F204" s="40">
        <v>867.55</v>
      </c>
      <c r="G204" s="23">
        <f t="shared" si="10"/>
        <v>-5.3456083609854724E-3</v>
      </c>
      <c r="H204" s="25"/>
      <c r="I204" s="2" t="s">
        <v>293</v>
      </c>
      <c r="J204" s="3">
        <v>7.2350000000000003</v>
      </c>
      <c r="K204" s="26">
        <f t="shared" si="11"/>
        <v>2.0754071787123579E-3</v>
      </c>
    </row>
    <row r="205" spans="1:11">
      <c r="A205" s="5" t="s">
        <v>284</v>
      </c>
      <c r="B205" s="6">
        <v>21571.95</v>
      </c>
      <c r="C205" s="23">
        <f t="shared" si="9"/>
        <v>-2.1115698798429821E-2</v>
      </c>
      <c r="E205" s="2" t="s">
        <v>284</v>
      </c>
      <c r="F205" s="40">
        <v>872.2</v>
      </c>
      <c r="G205" s="23">
        <f t="shared" si="10"/>
        <v>-1.9247194781003476E-2</v>
      </c>
      <c r="H205" s="25"/>
      <c r="I205" s="2" t="s">
        <v>294</v>
      </c>
      <c r="J205" s="3">
        <v>7.22</v>
      </c>
      <c r="K205" s="26">
        <f t="shared" si="11"/>
        <v>5.5417014441226783E-4</v>
      </c>
    </row>
    <row r="206" spans="1:11">
      <c r="A206" s="5" t="s">
        <v>285</v>
      </c>
      <c r="B206" s="6">
        <v>22032.3</v>
      </c>
      <c r="C206" s="23">
        <f t="shared" si="9"/>
        <v>-2.9526587996769691E-3</v>
      </c>
      <c r="E206" s="2" t="s">
        <v>285</v>
      </c>
      <c r="F206" s="40">
        <v>889.15</v>
      </c>
      <c r="G206" s="23">
        <f t="shared" si="10"/>
        <v>-2.3673032588182718E-2</v>
      </c>
      <c r="H206" s="25"/>
      <c r="I206" s="2" t="s">
        <v>295</v>
      </c>
      <c r="J206" s="3">
        <v>7.2160000000000002</v>
      </c>
      <c r="K206" s="26">
        <f t="shared" si="11"/>
        <v>1.3867704344210062E-3</v>
      </c>
    </row>
    <row r="207" spans="1:11">
      <c r="A207" s="5" t="s">
        <v>286</v>
      </c>
      <c r="B207" s="6">
        <v>22097.45</v>
      </c>
      <c r="C207" s="23">
        <f t="shared" si="9"/>
        <v>9.2244698464408817E-3</v>
      </c>
      <c r="E207" s="2" t="s">
        <v>286</v>
      </c>
      <c r="F207" s="40">
        <v>910.45</v>
      </c>
      <c r="G207" s="23">
        <f t="shared" si="10"/>
        <v>4.665339656710954E-2</v>
      </c>
      <c r="H207" s="25"/>
      <c r="I207" s="2" t="s">
        <v>296</v>
      </c>
      <c r="J207" s="3">
        <v>7.2060000000000004</v>
      </c>
      <c r="K207" s="26">
        <f t="shared" si="11"/>
        <v>1.3886962376148146E-3</v>
      </c>
    </row>
    <row r="208" spans="1:11">
      <c r="A208" s="5" t="s">
        <v>287</v>
      </c>
      <c r="B208" s="6">
        <v>21894.55</v>
      </c>
      <c r="C208" s="23">
        <f t="shared" si="9"/>
        <v>1.1361631573985989E-2</v>
      </c>
      <c r="E208" s="2" t="s">
        <v>287</v>
      </c>
      <c r="F208" s="40">
        <v>868.95</v>
      </c>
      <c r="G208" s="23">
        <f t="shared" si="10"/>
        <v>-1.2579501465477153E-2</v>
      </c>
      <c r="H208" s="25"/>
      <c r="I208" s="2" t="s">
        <v>297</v>
      </c>
      <c r="J208" s="3">
        <v>7.1959999999999997</v>
      </c>
      <c r="K208" s="26">
        <f t="shared" si="11"/>
        <v>2.7831913317916371E-3</v>
      </c>
    </row>
    <row r="209" spans="1:11">
      <c r="A209" s="5" t="s">
        <v>288</v>
      </c>
      <c r="B209" s="6">
        <v>21647.200000000001</v>
      </c>
      <c r="C209" s="23">
        <f t="shared" si="9"/>
        <v>1.3174349370812008E-3</v>
      </c>
      <c r="E209" s="2" t="s">
        <v>288</v>
      </c>
      <c r="F209" s="40">
        <v>879.95</v>
      </c>
      <c r="G209" s="23">
        <f t="shared" si="10"/>
        <v>3.4098659116479267E-4</v>
      </c>
      <c r="H209" s="25"/>
      <c r="I209" s="2" t="s">
        <v>298</v>
      </c>
      <c r="J209" s="3">
        <v>7.1760000000000002</v>
      </c>
      <c r="K209" s="26">
        <f t="shared" si="11"/>
        <v>-4.3106511858089312E-3</v>
      </c>
    </row>
    <row r="210" spans="1:11">
      <c r="A210" s="5" t="s">
        <v>289</v>
      </c>
      <c r="B210" s="6">
        <v>21618.7</v>
      </c>
      <c r="C210" s="23">
        <f t="shared" si="9"/>
        <v>3.4218720221299791E-3</v>
      </c>
      <c r="E210" s="2" t="s">
        <v>289</v>
      </c>
      <c r="F210" s="40">
        <v>879.65</v>
      </c>
      <c r="G210" s="23">
        <f t="shared" si="10"/>
        <v>-7.8134244179423763E-3</v>
      </c>
      <c r="H210" s="25"/>
      <c r="I210" s="2" t="s">
        <v>299</v>
      </c>
      <c r="J210" s="3">
        <v>7.2069999999999999</v>
      </c>
      <c r="K210" s="26">
        <f t="shared" si="11"/>
        <v>2.7754649081844967E-4</v>
      </c>
    </row>
    <row r="211" spans="1:11">
      <c r="A211" s="5" t="s">
        <v>291</v>
      </c>
      <c r="B211" s="6">
        <v>21544.85</v>
      </c>
      <c r="C211" s="23">
        <f t="shared" si="9"/>
        <v>1.4794053028200293E-3</v>
      </c>
      <c r="E211" s="2" t="s">
        <v>291</v>
      </c>
      <c r="F211" s="40">
        <v>886.55</v>
      </c>
      <c r="G211" s="23">
        <f t="shared" si="10"/>
        <v>1.4600458198948502E-2</v>
      </c>
      <c r="H211" s="25"/>
      <c r="I211" s="2" t="s">
        <v>300</v>
      </c>
      <c r="J211" s="3">
        <v>7.2050000000000001</v>
      </c>
      <c r="K211" s="26">
        <f t="shared" si="11"/>
        <v>3.0581063588208724E-3</v>
      </c>
    </row>
    <row r="212" spans="1:11">
      <c r="A212" s="5" t="s">
        <v>292</v>
      </c>
      <c r="B212" s="6">
        <v>21513</v>
      </c>
      <c r="C212" s="23">
        <f t="shared" si="9"/>
        <v>-9.1524290208980594E-3</v>
      </c>
      <c r="E212" s="2" t="s">
        <v>292</v>
      </c>
      <c r="F212" s="40">
        <v>873.7</v>
      </c>
      <c r="G212" s="23">
        <f t="shared" si="10"/>
        <v>-2.1513510881267427E-2</v>
      </c>
      <c r="H212" s="25"/>
      <c r="I212" s="2" t="s">
        <v>301</v>
      </c>
      <c r="J212" s="3">
        <v>7.1829999999999998</v>
      </c>
      <c r="K212" s="26">
        <f t="shared" si="11"/>
        <v>-6.9584582864808781E-4</v>
      </c>
    </row>
    <row r="213" spans="1:11">
      <c r="A213" s="5" t="s">
        <v>293</v>
      </c>
      <c r="B213" s="6">
        <v>21710.799999999999</v>
      </c>
      <c r="C213" s="23">
        <f t="shared" si="9"/>
        <v>2.4072283779417876E-3</v>
      </c>
      <c r="E213" s="2" t="s">
        <v>293</v>
      </c>
      <c r="F213" s="40">
        <v>892.7</v>
      </c>
      <c r="G213" s="23">
        <f t="shared" si="10"/>
        <v>-6.3648252389170061E-3</v>
      </c>
      <c r="H213" s="25"/>
      <c r="I213" s="2" t="s">
        <v>302</v>
      </c>
      <c r="J213" s="3">
        <v>7.1879999999999997</v>
      </c>
      <c r="K213" s="26">
        <f t="shared" si="11"/>
        <v>5.566379214141182E-4</v>
      </c>
    </row>
    <row r="214" spans="1:11">
      <c r="A214" s="5" t="s">
        <v>294</v>
      </c>
      <c r="B214" s="6">
        <v>21658.6</v>
      </c>
      <c r="C214" s="23">
        <f t="shared" si="9"/>
        <v>6.5430177643685588E-3</v>
      </c>
      <c r="E214" s="2" t="s">
        <v>294</v>
      </c>
      <c r="F214" s="40">
        <v>898.4</v>
      </c>
      <c r="G214" s="23">
        <f t="shared" si="10"/>
        <v>5.5669989747038557E-4</v>
      </c>
      <c r="H214" s="25"/>
      <c r="I214" s="2" t="s">
        <v>303</v>
      </c>
      <c r="J214" s="3">
        <v>7.1840000000000002</v>
      </c>
      <c r="K214" s="26">
        <f t="shared" si="11"/>
        <v>1.8112160994605728E-3</v>
      </c>
    </row>
    <row r="215" spans="1:11">
      <c r="A215" s="5" t="s">
        <v>295</v>
      </c>
      <c r="B215" s="6">
        <v>21517.35</v>
      </c>
      <c r="C215" s="23">
        <f t="shared" si="9"/>
        <v>-6.8753939803709255E-3</v>
      </c>
      <c r="E215" s="2" t="s">
        <v>295</v>
      </c>
      <c r="F215" s="40">
        <v>897.9</v>
      </c>
      <c r="G215" s="23">
        <f t="shared" si="10"/>
        <v>1.0186465201342681E-2</v>
      </c>
      <c r="H215" s="25"/>
      <c r="I215" s="2" t="s">
        <v>304</v>
      </c>
      <c r="J215" s="3">
        <v>7.1710000000000003</v>
      </c>
      <c r="K215" s="26">
        <f t="shared" si="11"/>
        <v>0</v>
      </c>
    </row>
    <row r="216" spans="1:11">
      <c r="A216" s="5" t="s">
        <v>296</v>
      </c>
      <c r="B216" s="6">
        <v>21665.8</v>
      </c>
      <c r="C216" s="23">
        <f t="shared" si="9"/>
        <v>-3.5062939508453059E-3</v>
      </c>
      <c r="E216" s="2" t="s">
        <v>296</v>
      </c>
      <c r="F216" s="40">
        <v>888.8</v>
      </c>
      <c r="G216" s="23">
        <f t="shared" si="10"/>
        <v>3.8010824301959539E-2</v>
      </c>
      <c r="H216" s="25"/>
      <c r="I216" s="2" t="s">
        <v>305</v>
      </c>
      <c r="J216" s="3">
        <v>7.1710000000000003</v>
      </c>
      <c r="K216" s="26">
        <f t="shared" si="11"/>
        <v>2.5132657741911858E-3</v>
      </c>
    </row>
    <row r="217" spans="1:11">
      <c r="A217" s="5" t="s">
        <v>297</v>
      </c>
      <c r="B217" s="6">
        <v>21741.9</v>
      </c>
      <c r="C217" s="23">
        <f t="shared" si="9"/>
        <v>4.8305512598190972E-4</v>
      </c>
      <c r="E217" s="2" t="s">
        <v>297</v>
      </c>
      <c r="F217" s="40">
        <v>855.65</v>
      </c>
      <c r="G217" s="23">
        <f t="shared" si="10"/>
        <v>1.9887699582601063E-3</v>
      </c>
      <c r="H217" s="25"/>
      <c r="I217" s="2" t="s">
        <v>306</v>
      </c>
      <c r="J217" s="3">
        <v>7.1529999999999996</v>
      </c>
      <c r="K217" s="26">
        <f t="shared" si="11"/>
        <v>-1.3970385060674995E-3</v>
      </c>
    </row>
    <row r="218" spans="1:11">
      <c r="A218" s="5" t="s">
        <v>298</v>
      </c>
      <c r="B218" s="6">
        <v>21731.4</v>
      </c>
      <c r="C218" s="23">
        <f t="shared" si="9"/>
        <v>-2.1742086840976452E-3</v>
      </c>
      <c r="E218" s="2" t="s">
        <v>298</v>
      </c>
      <c r="F218" s="40">
        <v>853.95</v>
      </c>
      <c r="G218" s="23">
        <f t="shared" si="10"/>
        <v>-1.696551727607549E-3</v>
      </c>
      <c r="H218" s="25"/>
      <c r="I218" s="2" t="s">
        <v>307</v>
      </c>
      <c r="J218" s="3">
        <v>7.1630000000000003</v>
      </c>
      <c r="K218" s="26">
        <f t="shared" si="11"/>
        <v>-4.3184576411180028E-3</v>
      </c>
    </row>
    <row r="219" spans="1:11">
      <c r="A219" s="5" t="s">
        <v>299</v>
      </c>
      <c r="B219" s="6">
        <v>21778.7</v>
      </c>
      <c r="C219" s="23">
        <f t="shared" si="9"/>
        <v>5.7075980144208728E-3</v>
      </c>
      <c r="E219" s="2" t="s">
        <v>299</v>
      </c>
      <c r="F219" s="40">
        <v>855.4</v>
      </c>
      <c r="G219" s="23">
        <f t="shared" si="10"/>
        <v>1.0990736278172597E-2</v>
      </c>
      <c r="H219" s="25"/>
      <c r="I219" s="2" t="s">
        <v>308</v>
      </c>
      <c r="J219" s="3">
        <v>7.194</v>
      </c>
      <c r="K219" s="26">
        <f t="shared" si="11"/>
        <v>-8.9947330292714772E-3</v>
      </c>
    </row>
    <row r="220" spans="1:11">
      <c r="A220" s="5" t="s">
        <v>300</v>
      </c>
      <c r="B220" s="6">
        <v>21654.75</v>
      </c>
      <c r="C220" s="23">
        <f t="shared" si="9"/>
        <v>9.903529283836263E-3</v>
      </c>
      <c r="E220" s="2" t="s">
        <v>300</v>
      </c>
      <c r="F220" s="40">
        <v>846.05</v>
      </c>
      <c r="G220" s="23">
        <f t="shared" si="10"/>
        <v>2.4852083796987603E-3</v>
      </c>
      <c r="H220" s="25"/>
      <c r="I220" s="2" t="s">
        <v>309</v>
      </c>
      <c r="J220" s="3">
        <v>7.2590000000000003</v>
      </c>
      <c r="K220" s="26">
        <f t="shared" si="11"/>
        <v>-2.2017347548525762E-3</v>
      </c>
    </row>
    <row r="221" spans="1:11">
      <c r="A221" s="5" t="s">
        <v>301</v>
      </c>
      <c r="B221" s="6">
        <v>21441.35</v>
      </c>
      <c r="C221" s="23">
        <f t="shared" si="9"/>
        <v>4.2976644029708395E-3</v>
      </c>
      <c r="E221" s="2" t="s">
        <v>301</v>
      </c>
      <c r="F221" s="40">
        <v>843.95</v>
      </c>
      <c r="G221" s="23">
        <f t="shared" si="10"/>
        <v>5.5250400461551103E-3</v>
      </c>
      <c r="H221" s="25"/>
      <c r="I221" s="2" t="s">
        <v>310</v>
      </c>
      <c r="J221" s="3">
        <v>7.2750000000000004</v>
      </c>
      <c r="K221" s="26">
        <f t="shared" si="11"/>
        <v>-8.2440235501769342E-4</v>
      </c>
    </row>
    <row r="222" spans="1:11">
      <c r="A222" s="5" t="s">
        <v>302</v>
      </c>
      <c r="B222" s="6">
        <v>21349.4</v>
      </c>
      <c r="C222" s="23">
        <f t="shared" si="9"/>
        <v>4.4291220395791331E-3</v>
      </c>
      <c r="E222" s="2" t="s">
        <v>302</v>
      </c>
      <c r="F222" s="40">
        <v>839.3</v>
      </c>
      <c r="G222" s="23">
        <f t="shared" si="10"/>
        <v>1.888323593514734E-2</v>
      </c>
      <c r="H222" s="25"/>
      <c r="I222" s="2" t="s">
        <v>311</v>
      </c>
      <c r="J222" s="3">
        <v>7.2809999999999997</v>
      </c>
      <c r="K222" s="26">
        <f t="shared" si="11"/>
        <v>2.0622816135638222E-3</v>
      </c>
    </row>
    <row r="223" spans="1:11">
      <c r="A223" s="5" t="s">
        <v>303</v>
      </c>
      <c r="B223" s="6">
        <v>21255.05</v>
      </c>
      <c r="C223" s="23">
        <f t="shared" si="9"/>
        <v>4.9475165299410597E-3</v>
      </c>
      <c r="E223" s="2" t="s">
        <v>303</v>
      </c>
      <c r="F223" s="40">
        <v>823.6</v>
      </c>
      <c r="G223" s="23">
        <f t="shared" si="10"/>
        <v>4.1841921138528207E-2</v>
      </c>
      <c r="H223" s="25"/>
      <c r="I223" s="2" t="s">
        <v>312</v>
      </c>
      <c r="J223" s="3">
        <v>7.266</v>
      </c>
      <c r="K223" s="26">
        <f t="shared" si="11"/>
        <v>4.1373662659614265E-3</v>
      </c>
    </row>
    <row r="224" spans="1:11">
      <c r="A224" s="5" t="s">
        <v>304</v>
      </c>
      <c r="B224" s="6">
        <v>21150.15</v>
      </c>
      <c r="C224" s="23">
        <f t="shared" si="9"/>
        <v>-1.4222159410509942E-2</v>
      </c>
      <c r="E224" s="2" t="s">
        <v>304</v>
      </c>
      <c r="F224" s="40">
        <v>789.85</v>
      </c>
      <c r="G224" s="23">
        <f t="shared" si="10"/>
        <v>-4.1781210213578571E-2</v>
      </c>
      <c r="H224" s="25"/>
      <c r="I224" s="2" t="s">
        <v>313</v>
      </c>
      <c r="J224" s="3">
        <v>7.2359999999999998</v>
      </c>
      <c r="K224" s="26">
        <f t="shared" si="11"/>
        <v>-1.6570012076295693E-3</v>
      </c>
    </row>
    <row r="225" spans="1:11">
      <c r="A225" s="5" t="s">
        <v>305</v>
      </c>
      <c r="B225" s="6">
        <v>21453.1</v>
      </c>
      <c r="C225" s="23">
        <f t="shared" si="9"/>
        <v>1.6071192528823127E-3</v>
      </c>
      <c r="E225" s="2" t="s">
        <v>305</v>
      </c>
      <c r="F225" s="40">
        <v>823.55</v>
      </c>
      <c r="G225" s="23">
        <f t="shared" si="10"/>
        <v>7.6180397066007519E-3</v>
      </c>
      <c r="H225" s="25"/>
      <c r="I225" s="2" t="s">
        <v>314</v>
      </c>
      <c r="J225" s="3">
        <v>7.2480000000000002</v>
      </c>
      <c r="K225" s="26">
        <f t="shared" si="11"/>
        <v>-1.9297042514657356E-3</v>
      </c>
    </row>
    <row r="226" spans="1:11">
      <c r="A226" s="5" t="s">
        <v>306</v>
      </c>
      <c r="B226" s="6">
        <v>21418.65</v>
      </c>
      <c r="C226" s="23">
        <f t="shared" si="9"/>
        <v>-1.7725828134065394E-3</v>
      </c>
      <c r="E226" s="2" t="s">
        <v>306</v>
      </c>
      <c r="F226" s="40">
        <v>817.3</v>
      </c>
      <c r="G226" s="23">
        <f t="shared" si="10"/>
        <v>-8.1643053873877661E-3</v>
      </c>
      <c r="H226" s="25"/>
      <c r="I226" s="2" t="s">
        <v>315</v>
      </c>
      <c r="J226" s="3">
        <v>7.2619999999999996</v>
      </c>
      <c r="K226" s="26">
        <f t="shared" si="11"/>
        <v>-1.238560675775798E-3</v>
      </c>
    </row>
    <row r="227" spans="1:11">
      <c r="A227" s="5" t="s">
        <v>307</v>
      </c>
      <c r="B227" s="6">
        <v>21456.65</v>
      </c>
      <c r="C227" s="23">
        <f t="shared" si="9"/>
        <v>1.2849809834677589E-2</v>
      </c>
      <c r="E227" s="2" t="s">
        <v>307</v>
      </c>
      <c r="F227" s="40">
        <v>824</v>
      </c>
      <c r="G227" s="23">
        <f t="shared" si="10"/>
        <v>-6.1099370379099176E-3</v>
      </c>
      <c r="H227" s="25"/>
      <c r="I227" s="2" t="s">
        <v>316</v>
      </c>
      <c r="J227" s="3">
        <v>7.2709999999999999</v>
      </c>
      <c r="K227" s="26">
        <f t="shared" si="11"/>
        <v>-2.6097123526470536E-3</v>
      </c>
    </row>
    <row r="228" spans="1:11">
      <c r="A228" s="5" t="s">
        <v>308</v>
      </c>
      <c r="B228" s="6">
        <v>21182.7</v>
      </c>
      <c r="C228" s="23">
        <f t="shared" si="9"/>
        <v>1.2175680378580502E-2</v>
      </c>
      <c r="E228" s="2" t="s">
        <v>308</v>
      </c>
      <c r="F228" s="40">
        <v>829.05</v>
      </c>
      <c r="G228" s="23">
        <f t="shared" si="10"/>
        <v>2.0349185171622129E-2</v>
      </c>
      <c r="H228" s="25"/>
      <c r="I228" s="2" t="s">
        <v>317</v>
      </c>
      <c r="J228" s="3">
        <v>7.29</v>
      </c>
      <c r="K228" s="26">
        <f t="shared" si="11"/>
        <v>1.5100558844459635E-3</v>
      </c>
    </row>
    <row r="229" spans="1:11">
      <c r="A229" s="5" t="s">
        <v>309</v>
      </c>
      <c r="B229" s="6">
        <v>20926.349999999999</v>
      </c>
      <c r="C229" s="23">
        <f t="shared" si="9"/>
        <v>9.5379823284038147E-4</v>
      </c>
      <c r="E229" s="2" t="s">
        <v>309</v>
      </c>
      <c r="F229" s="40">
        <v>812.35</v>
      </c>
      <c r="G229" s="23">
        <f t="shared" si="10"/>
        <v>1.8637552581778068E-2</v>
      </c>
      <c r="H229" s="25"/>
      <c r="I229" s="2" t="s">
        <v>318</v>
      </c>
      <c r="J229" s="3">
        <v>7.2789999999999999</v>
      </c>
      <c r="K229" s="26">
        <f t="shared" si="11"/>
        <v>3.7161972435163352E-3</v>
      </c>
    </row>
    <row r="230" spans="1:11">
      <c r="A230" s="5" t="s">
        <v>310</v>
      </c>
      <c r="B230" s="6">
        <v>20906.400000000001</v>
      </c>
      <c r="C230" s="23">
        <f t="shared" si="9"/>
        <v>-4.3290007586474161E-3</v>
      </c>
      <c r="E230" s="2" t="s">
        <v>310</v>
      </c>
      <c r="F230" s="40">
        <v>797.35</v>
      </c>
      <c r="G230" s="23">
        <f t="shared" si="10"/>
        <v>-2.6912447327575112E-2</v>
      </c>
      <c r="H230" s="25"/>
      <c r="I230" s="2" t="s">
        <v>319</v>
      </c>
      <c r="J230" s="3">
        <v>7.2519999999999998</v>
      </c>
      <c r="K230" s="26">
        <f t="shared" si="11"/>
        <v>-2.891568279799014E-3</v>
      </c>
    </row>
    <row r="231" spans="1:11">
      <c r="A231" s="5" t="s">
        <v>311</v>
      </c>
      <c r="B231" s="6">
        <v>20997.1</v>
      </c>
      <c r="C231" s="23">
        <f t="shared" si="9"/>
        <v>1.3201007481038823E-3</v>
      </c>
      <c r="E231" s="2" t="s">
        <v>311</v>
      </c>
      <c r="F231" s="40">
        <v>819.1</v>
      </c>
      <c r="G231" s="23">
        <f t="shared" si="10"/>
        <v>2.8669806720411438E-2</v>
      </c>
      <c r="H231" s="25"/>
      <c r="I231" s="2" t="s">
        <v>320</v>
      </c>
      <c r="J231" s="3">
        <v>7.2729999999999997</v>
      </c>
      <c r="K231" s="26">
        <f t="shared" si="11"/>
        <v>1.3750429722584974E-4</v>
      </c>
    </row>
    <row r="232" spans="1:11">
      <c r="A232" s="5" t="s">
        <v>312</v>
      </c>
      <c r="B232" s="6">
        <v>20969.400000000001</v>
      </c>
      <c r="C232" s="23">
        <f t="shared" si="9"/>
        <v>3.2600508207486305E-3</v>
      </c>
      <c r="E232" s="2" t="s">
        <v>312</v>
      </c>
      <c r="F232" s="40">
        <v>795.95</v>
      </c>
      <c r="G232" s="23">
        <f t="shared" si="10"/>
        <v>-3.2082363353309343E-2</v>
      </c>
      <c r="H232" s="25"/>
      <c r="I232" s="2" t="s">
        <v>321</v>
      </c>
      <c r="J232" s="3">
        <v>7.2720000000000002</v>
      </c>
      <c r="K232" s="26">
        <f t="shared" si="11"/>
        <v>2.6161804939024706E-3</v>
      </c>
    </row>
    <row r="233" spans="1:11">
      <c r="A233" s="5" t="s">
        <v>313</v>
      </c>
      <c r="B233" s="6">
        <v>20901.150000000001</v>
      </c>
      <c r="C233" s="23">
        <f t="shared" si="9"/>
        <v>-1.7471803980189876E-3</v>
      </c>
      <c r="E233" s="2" t="s">
        <v>313</v>
      </c>
      <c r="F233" s="40">
        <v>821.9</v>
      </c>
      <c r="G233" s="23">
        <f t="shared" si="10"/>
        <v>1.891483558919077E-2</v>
      </c>
      <c r="H233" s="25"/>
      <c r="I233" s="2" t="s">
        <v>322</v>
      </c>
      <c r="J233" s="3">
        <v>7.2530000000000001</v>
      </c>
      <c r="K233" s="26">
        <f t="shared" si="11"/>
        <v>8.275862541310381E-4</v>
      </c>
    </row>
    <row r="234" spans="1:11">
      <c r="A234" s="5" t="s">
        <v>314</v>
      </c>
      <c r="B234" s="6">
        <v>20937.7</v>
      </c>
      <c r="C234" s="23">
        <f t="shared" si="9"/>
        <v>3.9528391278700111E-3</v>
      </c>
      <c r="E234" s="2" t="s">
        <v>314</v>
      </c>
      <c r="F234" s="40">
        <v>806.5</v>
      </c>
      <c r="G234" s="23">
        <f t="shared" si="10"/>
        <v>3.462866890190007E-2</v>
      </c>
      <c r="H234" s="25"/>
      <c r="I234" s="2" t="s">
        <v>323</v>
      </c>
      <c r="J234" s="3">
        <v>7.2469999999999999</v>
      </c>
      <c r="K234" s="26">
        <f t="shared" si="11"/>
        <v>-3.0311403753539847E-3</v>
      </c>
    </row>
    <row r="235" spans="1:11">
      <c r="A235" s="5" t="s">
        <v>315</v>
      </c>
      <c r="B235" s="6">
        <v>20855.099999999999</v>
      </c>
      <c r="C235" s="23">
        <f t="shared" si="9"/>
        <v>8.1027069438026102E-3</v>
      </c>
      <c r="E235" s="2" t="s">
        <v>315</v>
      </c>
      <c r="F235" s="40">
        <v>779.05</v>
      </c>
      <c r="G235" s="23">
        <f t="shared" si="10"/>
        <v>4.2449253348739117E-3</v>
      </c>
      <c r="H235" s="25"/>
      <c r="I235" s="2" t="s">
        <v>324</v>
      </c>
      <c r="J235" s="3">
        <v>7.2690000000000001</v>
      </c>
      <c r="K235" s="26">
        <f t="shared" si="11"/>
        <v>2.3414376098937692E-3</v>
      </c>
    </row>
    <row r="236" spans="1:11">
      <c r="A236" s="5" t="s">
        <v>316</v>
      </c>
      <c r="B236" s="6">
        <v>20686.8</v>
      </c>
      <c r="C236" s="23">
        <f t="shared" si="9"/>
        <v>2.0457461991232925E-2</v>
      </c>
      <c r="E236" s="2" t="s">
        <v>316</v>
      </c>
      <c r="F236" s="40">
        <v>775.75</v>
      </c>
      <c r="G236" s="23">
        <f t="shared" si="10"/>
        <v>-2.1488377427845089E-2</v>
      </c>
      <c r="H236" s="25"/>
      <c r="I236" s="2" t="s">
        <v>325</v>
      </c>
      <c r="J236" s="3">
        <v>7.2519999999999998</v>
      </c>
      <c r="K236" s="26">
        <f t="shared" si="11"/>
        <v>5.5309875515337789E-3</v>
      </c>
    </row>
    <row r="237" spans="1:11">
      <c r="A237" s="5" t="s">
        <v>317</v>
      </c>
      <c r="B237" s="6">
        <v>20267.900000000001</v>
      </c>
      <c r="C237" s="23">
        <f t="shared" si="9"/>
        <v>6.6706434446280362E-3</v>
      </c>
      <c r="E237" s="2" t="s">
        <v>317</v>
      </c>
      <c r="F237" s="40">
        <v>792.6</v>
      </c>
      <c r="G237" s="23">
        <f t="shared" si="10"/>
        <v>1.6088865691456965E-2</v>
      </c>
      <c r="H237" s="25"/>
      <c r="I237" s="2" t="s">
        <v>326</v>
      </c>
      <c r="J237" s="3">
        <v>7.2119999999999997</v>
      </c>
      <c r="K237" s="26">
        <f t="shared" si="11"/>
        <v>-2.7693177488046093E-3</v>
      </c>
    </row>
    <row r="238" spans="1:11">
      <c r="A238" s="5" t="s">
        <v>318</v>
      </c>
      <c r="B238" s="6">
        <v>20133.150000000001</v>
      </c>
      <c r="C238" s="23">
        <f t="shared" si="9"/>
        <v>1.8170637429511605E-3</v>
      </c>
      <c r="E238" s="2" t="s">
        <v>318</v>
      </c>
      <c r="F238" s="40">
        <v>779.95</v>
      </c>
      <c r="G238" s="23">
        <f t="shared" si="10"/>
        <v>1.2709438519673317E-2</v>
      </c>
      <c r="H238" s="25"/>
      <c r="I238" s="2" t="s">
        <v>327</v>
      </c>
      <c r="J238" s="3">
        <v>7.2320000000000002</v>
      </c>
      <c r="K238" s="26">
        <f t="shared" si="11"/>
        <v>9.6838909137957454E-4</v>
      </c>
    </row>
    <row r="239" spans="1:11">
      <c r="A239" s="5" t="s">
        <v>319</v>
      </c>
      <c r="B239" s="6">
        <v>20096.599999999999</v>
      </c>
      <c r="C239" s="23">
        <f t="shared" si="9"/>
        <v>1.0348636732111694E-2</v>
      </c>
      <c r="E239" s="2" t="s">
        <v>319</v>
      </c>
      <c r="F239" s="40">
        <v>770.1</v>
      </c>
      <c r="G239" s="23">
        <f t="shared" si="10"/>
        <v>-1.1679970181250692E-3</v>
      </c>
      <c r="H239" s="25"/>
      <c r="I239" s="2" t="s">
        <v>328</v>
      </c>
      <c r="J239" s="3">
        <v>7.2249999999999996</v>
      </c>
      <c r="K239" s="26">
        <f t="shared" si="11"/>
        <v>-7.9956312372823721E-3</v>
      </c>
    </row>
    <row r="240" spans="1:11">
      <c r="A240" s="5" t="s">
        <v>320</v>
      </c>
      <c r="B240" s="6">
        <v>19889.7</v>
      </c>
      <c r="C240" s="23">
        <f t="shared" si="9"/>
        <v>4.7877846948800578E-3</v>
      </c>
      <c r="E240" s="2" t="s">
        <v>320</v>
      </c>
      <c r="F240" s="40">
        <v>771</v>
      </c>
      <c r="G240" s="23">
        <f t="shared" si="10"/>
        <v>-2.0412801977608183E-2</v>
      </c>
      <c r="H240" s="25"/>
      <c r="I240" s="2" t="s">
        <v>329</v>
      </c>
      <c r="J240" s="3">
        <v>7.2830000000000004</v>
      </c>
      <c r="K240" s="26">
        <f t="shared" si="11"/>
        <v>-2.3314829185672329E-3</v>
      </c>
    </row>
    <row r="241" spans="1:11">
      <c r="A241" s="5" t="s">
        <v>321</v>
      </c>
      <c r="B241" s="6">
        <v>19794.7</v>
      </c>
      <c r="C241" s="23">
        <f t="shared" si="9"/>
        <v>-3.6871759933041186E-4</v>
      </c>
      <c r="E241" s="2" t="s">
        <v>321</v>
      </c>
      <c r="F241" s="40">
        <v>786.9</v>
      </c>
      <c r="G241" s="23">
        <f t="shared" si="10"/>
        <v>1.4786635230779586E-2</v>
      </c>
      <c r="H241" s="25"/>
      <c r="I241" s="2" t="s">
        <v>330</v>
      </c>
      <c r="J241" s="3">
        <v>7.3</v>
      </c>
      <c r="K241" s="26">
        <f t="shared" si="11"/>
        <v>4.2556176518471047E-3</v>
      </c>
    </row>
    <row r="242" spans="1:11">
      <c r="A242" s="5" t="s">
        <v>322</v>
      </c>
      <c r="B242" s="6">
        <v>19802</v>
      </c>
      <c r="C242" s="23">
        <f t="shared" si="9"/>
        <v>-4.9730082801831082E-4</v>
      </c>
      <c r="E242" s="2" t="s">
        <v>322</v>
      </c>
      <c r="F242" s="40">
        <v>775.35</v>
      </c>
      <c r="G242" s="23">
        <f t="shared" si="10"/>
        <v>-1.1600929375304883E-3</v>
      </c>
      <c r="H242" s="25"/>
      <c r="I242" s="2" t="s">
        <v>331</v>
      </c>
      <c r="J242" s="3">
        <v>7.2690000000000001</v>
      </c>
      <c r="K242" s="26">
        <f t="shared" si="11"/>
        <v>4.1279670348812674E-4</v>
      </c>
    </row>
    <row r="243" spans="1:11">
      <c r="A243" s="5" t="s">
        <v>323</v>
      </c>
      <c r="B243" s="6">
        <v>19811.849999999999</v>
      </c>
      <c r="C243" s="23">
        <f t="shared" si="9"/>
        <v>1.4370413065190699E-3</v>
      </c>
      <c r="E243" s="2" t="s">
        <v>323</v>
      </c>
      <c r="F243" s="40">
        <v>776.25</v>
      </c>
      <c r="G243" s="23">
        <f t="shared" si="10"/>
        <v>-1.7376198985408486E-3</v>
      </c>
      <c r="H243" s="25"/>
      <c r="I243" s="2" t="s">
        <v>332</v>
      </c>
      <c r="J243" s="3">
        <v>7.266</v>
      </c>
      <c r="K243" s="26">
        <f t="shared" si="11"/>
        <v>-1.9249284095843938E-3</v>
      </c>
    </row>
    <row r="244" spans="1:11">
      <c r="A244" s="5" t="s">
        <v>324</v>
      </c>
      <c r="B244" s="6">
        <v>19783.400000000001</v>
      </c>
      <c r="C244" s="23">
        <f t="shared" si="9"/>
        <v>4.5291813962118265E-3</v>
      </c>
      <c r="E244" s="2" t="s">
        <v>324</v>
      </c>
      <c r="F244" s="40">
        <v>777.6</v>
      </c>
      <c r="G244" s="23">
        <f t="shared" si="10"/>
        <v>-9.7262092560767288E-3</v>
      </c>
      <c r="H244" s="25"/>
      <c r="I244" s="2" t="s">
        <v>333</v>
      </c>
      <c r="J244" s="3">
        <v>7.28</v>
      </c>
      <c r="K244" s="26">
        <f t="shared" si="11"/>
        <v>-3.4281829940681612E-3</v>
      </c>
    </row>
    <row r="245" spans="1:11">
      <c r="A245" s="5" t="s">
        <v>325</v>
      </c>
      <c r="B245" s="6">
        <v>19694</v>
      </c>
      <c r="C245" s="23">
        <f t="shared" si="9"/>
        <v>-1.9175266745258626E-3</v>
      </c>
      <c r="E245" s="2" t="s">
        <v>325</v>
      </c>
      <c r="F245" s="40">
        <v>785.2</v>
      </c>
      <c r="G245" s="23">
        <f t="shared" si="10"/>
        <v>1.1850377284672167E-2</v>
      </c>
      <c r="H245" s="25"/>
      <c r="I245" s="2" t="s">
        <v>334</v>
      </c>
      <c r="J245" s="3">
        <v>7.3049999999999997</v>
      </c>
      <c r="K245" s="26">
        <f t="shared" si="11"/>
        <v>-1.6413626992302064E-3</v>
      </c>
    </row>
    <row r="246" spans="1:11">
      <c r="A246" s="5" t="s">
        <v>326</v>
      </c>
      <c r="B246" s="6">
        <v>19731.8</v>
      </c>
      <c r="C246" s="23">
        <f t="shared" si="9"/>
        <v>-1.6912680943572324E-3</v>
      </c>
      <c r="E246" s="2" t="s">
        <v>326</v>
      </c>
      <c r="F246" s="40">
        <v>775.95</v>
      </c>
      <c r="G246" s="23">
        <f t="shared" si="10"/>
        <v>6.7240183513740271E-3</v>
      </c>
      <c r="H246" s="25"/>
      <c r="I246" s="2" t="s">
        <v>335</v>
      </c>
      <c r="J246" s="3">
        <v>7.3170000000000002</v>
      </c>
      <c r="K246" s="26">
        <f t="shared" si="11"/>
        <v>-6.8310679615147152E-4</v>
      </c>
    </row>
    <row r="247" spans="1:11">
      <c r="A247" s="5" t="s">
        <v>327</v>
      </c>
      <c r="B247" s="6">
        <v>19765.2</v>
      </c>
      <c r="C247" s="23">
        <f t="shared" si="9"/>
        <v>4.5511498880301303E-3</v>
      </c>
      <c r="E247" s="2" t="s">
        <v>327</v>
      </c>
      <c r="F247" s="40">
        <v>770.75</v>
      </c>
      <c r="G247" s="23">
        <f t="shared" si="10"/>
        <v>2.5891839322196311E-2</v>
      </c>
      <c r="H247" s="25"/>
      <c r="I247" s="2" t="s">
        <v>336</v>
      </c>
      <c r="J247" s="3">
        <v>7.3220000000000001</v>
      </c>
      <c r="K247" s="26">
        <f t="shared" si="11"/>
        <v>-4.9046419845381129E-3</v>
      </c>
    </row>
    <row r="248" spans="1:11">
      <c r="A248" s="5" t="s">
        <v>328</v>
      </c>
      <c r="B248" s="6">
        <v>19675.45</v>
      </c>
      <c r="C248" s="23">
        <f t="shared" si="9"/>
        <v>1.185627017720115E-2</v>
      </c>
      <c r="E248" s="2" t="s">
        <v>328</v>
      </c>
      <c r="F248" s="40">
        <v>751.05</v>
      </c>
      <c r="G248" s="23">
        <f t="shared" si="10"/>
        <v>3.6059481177332098E-2</v>
      </c>
      <c r="H248" s="25"/>
      <c r="I248" s="2" t="s">
        <v>337</v>
      </c>
      <c r="J248" s="3">
        <v>7.3579999999999997</v>
      </c>
      <c r="K248" s="26">
        <f t="shared" si="11"/>
        <v>9.5179829063197726E-4</v>
      </c>
    </row>
    <row r="249" spans="1:11">
      <c r="A249" s="5" t="s">
        <v>329</v>
      </c>
      <c r="B249" s="6">
        <v>19443.55</v>
      </c>
      <c r="C249" s="23">
        <f t="shared" si="9"/>
        <v>-4.2084688138326878E-3</v>
      </c>
      <c r="E249" s="2" t="s">
        <v>329</v>
      </c>
      <c r="F249" s="40">
        <v>724.45</v>
      </c>
      <c r="G249" s="23">
        <f t="shared" si="10"/>
        <v>-5.7074055100524872E-2</v>
      </c>
      <c r="H249" s="25"/>
      <c r="I249" s="2" t="s">
        <v>338</v>
      </c>
      <c r="J249" s="3">
        <v>7.351</v>
      </c>
      <c r="K249" s="26">
        <f t="shared" si="11"/>
        <v>-2.4456533929116835E-3</v>
      </c>
    </row>
    <row r="250" spans="1:11">
      <c r="A250" s="5" t="s">
        <v>339</v>
      </c>
      <c r="B250" s="6">
        <v>19525.55</v>
      </c>
      <c r="C250" s="23">
        <f t="shared" si="9"/>
        <v>5.1449502336882525E-3</v>
      </c>
      <c r="E250" s="2" t="s">
        <v>339</v>
      </c>
      <c r="F250" s="40">
        <v>767</v>
      </c>
      <c r="G250" s="23">
        <f t="shared" si="10"/>
        <v>-1.4046902165874319E-2</v>
      </c>
      <c r="H250" s="25"/>
      <c r="I250" s="2" t="s">
        <v>340</v>
      </c>
      <c r="J250" s="3">
        <v>7.3689999999999998</v>
      </c>
      <c r="K250" s="26">
        <f t="shared" si="11"/>
        <v>2.4456533929115469E-3</v>
      </c>
    </row>
    <row r="251" spans="1:11">
      <c r="A251" s="5" t="s">
        <v>330</v>
      </c>
      <c r="B251" s="6">
        <v>19425.349999999999</v>
      </c>
      <c r="C251" s="23">
        <f t="shared" si="9"/>
        <v>1.548145433003843E-3</v>
      </c>
      <c r="E251" s="2" t="s">
        <v>330</v>
      </c>
      <c r="F251" s="40">
        <v>777.85</v>
      </c>
      <c r="G251" s="23">
        <f t="shared" si="10"/>
        <v>-8.002859703745804E-3</v>
      </c>
      <c r="H251" s="25"/>
      <c r="I251" s="2" t="s">
        <v>341</v>
      </c>
      <c r="J251" s="3">
        <v>7.351</v>
      </c>
      <c r="K251" s="26">
        <f t="shared" si="11"/>
        <v>-2.0384596309229001E-3</v>
      </c>
    </row>
    <row r="252" spans="1:11">
      <c r="A252" s="5" t="s">
        <v>331</v>
      </c>
      <c r="B252" s="6">
        <v>19395.3</v>
      </c>
      <c r="C252" s="23">
        <f t="shared" si="9"/>
        <v>-2.4820553026905696E-3</v>
      </c>
      <c r="E252" s="2" t="s">
        <v>331</v>
      </c>
      <c r="F252" s="40">
        <v>784.1</v>
      </c>
      <c r="G252" s="23">
        <f t="shared" si="10"/>
        <v>-2.3566139373707462E-3</v>
      </c>
      <c r="H252" s="25"/>
      <c r="I252" s="2" t="s">
        <v>342</v>
      </c>
      <c r="J252" s="3">
        <v>7.3659999999999997</v>
      </c>
      <c r="K252" s="26">
        <f t="shared" si="11"/>
        <v>3.1273395534000803E-3</v>
      </c>
    </row>
    <row r="253" spans="1:11">
      <c r="A253" s="5" t="s">
        <v>332</v>
      </c>
      <c r="B253" s="6">
        <v>19443.5</v>
      </c>
      <c r="C253" s="23">
        <f t="shared" si="9"/>
        <v>1.8944567083908723E-3</v>
      </c>
      <c r="E253" s="2" t="s">
        <v>332</v>
      </c>
      <c r="F253" s="40">
        <v>785.95</v>
      </c>
      <c r="G253" s="23">
        <f t="shared" si="10"/>
        <v>3.4693790846050364E-2</v>
      </c>
      <c r="H253" s="25"/>
      <c r="I253" s="2" t="s">
        <v>343</v>
      </c>
      <c r="J253" s="3">
        <v>7.343</v>
      </c>
      <c r="K253" s="26">
        <f t="shared" si="11"/>
        <v>-5.2971261383333267E-3</v>
      </c>
    </row>
    <row r="254" spans="1:11">
      <c r="A254" s="5" t="s">
        <v>333</v>
      </c>
      <c r="B254" s="6">
        <v>19406.7</v>
      </c>
      <c r="C254" s="23">
        <f t="shared" si="9"/>
        <v>-2.6018555756290862E-4</v>
      </c>
      <c r="E254" s="2" t="s">
        <v>333</v>
      </c>
      <c r="F254" s="40">
        <v>759.15</v>
      </c>
      <c r="G254" s="23">
        <f t="shared" si="10"/>
        <v>4.8857881423466521E-3</v>
      </c>
      <c r="H254" s="25"/>
      <c r="I254" s="2" t="s">
        <v>344</v>
      </c>
      <c r="J254" s="3">
        <v>7.3819999999999997</v>
      </c>
      <c r="K254" s="26">
        <f t="shared" si="11"/>
        <v>2.3055546932130877E-3</v>
      </c>
    </row>
    <row r="255" spans="1:11">
      <c r="A255" s="5" t="s">
        <v>334</v>
      </c>
      <c r="B255" s="6">
        <v>19411.75</v>
      </c>
      <c r="C255" s="23">
        <f t="shared" si="9"/>
        <v>9.3757924662759996E-3</v>
      </c>
      <c r="E255" s="2" t="s">
        <v>334</v>
      </c>
      <c r="F255" s="40">
        <v>755.45</v>
      </c>
      <c r="G255" s="23">
        <f t="shared" si="10"/>
        <v>1.1784031705366476E-2</v>
      </c>
      <c r="H255" s="25"/>
      <c r="I255" s="2" t="s">
        <v>345</v>
      </c>
      <c r="J255" s="3">
        <v>7.3650000000000002</v>
      </c>
      <c r="K255" s="26">
        <f t="shared" si="11"/>
        <v>-5.4296187026854929E-4</v>
      </c>
    </row>
    <row r="256" spans="1:11">
      <c r="A256" s="5" t="s">
        <v>335</v>
      </c>
      <c r="B256" s="6">
        <v>19230.599999999999</v>
      </c>
      <c r="C256" s="23">
        <f t="shared" si="9"/>
        <v>5.0751011147600316E-3</v>
      </c>
      <c r="E256" s="2" t="s">
        <v>335</v>
      </c>
      <c r="F256" s="40">
        <v>746.6</v>
      </c>
      <c r="G256" s="23">
        <f t="shared" si="10"/>
        <v>-5.7429206253546495E-3</v>
      </c>
      <c r="H256" s="25"/>
      <c r="I256" s="2" t="s">
        <v>346</v>
      </c>
      <c r="J256" s="3">
        <v>7.3689999999999998</v>
      </c>
      <c r="K256" s="26">
        <f t="shared" si="11"/>
        <v>2.1736185707770198E-3</v>
      </c>
    </row>
    <row r="257" spans="1:11">
      <c r="A257" s="5" t="s">
        <v>336</v>
      </c>
      <c r="B257" s="6">
        <v>19133.25</v>
      </c>
      <c r="C257" s="23">
        <f t="shared" si="9"/>
        <v>7.5598958250219696E-3</v>
      </c>
      <c r="E257" s="2" t="s">
        <v>336</v>
      </c>
      <c r="F257" s="40">
        <v>750.9</v>
      </c>
      <c r="G257" s="23">
        <f t="shared" si="10"/>
        <v>6.4128476283694799E-3</v>
      </c>
      <c r="H257" s="25"/>
      <c r="I257" s="2" t="s">
        <v>347</v>
      </c>
      <c r="J257" s="3">
        <v>7.3529999999999998</v>
      </c>
      <c r="K257" s="26">
        <f t="shared" si="11"/>
        <v>3.4057658422560477E-3</v>
      </c>
    </row>
    <row r="258" spans="1:11">
      <c r="A258" s="5" t="s">
        <v>337</v>
      </c>
      <c r="B258" s="6">
        <v>18989.150000000001</v>
      </c>
      <c r="C258" s="23">
        <f t="shared" si="9"/>
        <v>-4.7519380175908114E-3</v>
      </c>
      <c r="E258" s="2" t="s">
        <v>337</v>
      </c>
      <c r="F258" s="40">
        <v>746.1</v>
      </c>
      <c r="G258" s="23">
        <f t="shared" si="10"/>
        <v>-2.2090580325886998E-3</v>
      </c>
      <c r="H258" s="25"/>
      <c r="I258" s="2" t="s">
        <v>348</v>
      </c>
      <c r="J258" s="3">
        <v>7.3280000000000003</v>
      </c>
      <c r="K258" s="26">
        <f t="shared" si="11"/>
        <v>-6.8208173983331881E-4</v>
      </c>
    </row>
    <row r="259" spans="1:11">
      <c r="A259" s="5" t="s">
        <v>338</v>
      </c>
      <c r="B259" s="6">
        <v>19079.599999999999</v>
      </c>
      <c r="C259" s="23">
        <f t="shared" si="9"/>
        <v>-3.207705423086861E-3</v>
      </c>
      <c r="E259" s="2" t="s">
        <v>338</v>
      </c>
      <c r="F259" s="40">
        <v>747.75</v>
      </c>
      <c r="G259" s="23">
        <f t="shared" si="10"/>
        <v>-3.2044890229649767E-3</v>
      </c>
      <c r="H259" s="25"/>
      <c r="I259" s="2" t="s">
        <v>349</v>
      </c>
      <c r="J259" s="3">
        <v>7.3330000000000002</v>
      </c>
      <c r="K259" s="26">
        <f t="shared" si="11"/>
        <v>1.7743811384423203E-3</v>
      </c>
    </row>
    <row r="260" spans="1:11">
      <c r="A260" s="5" t="s">
        <v>340</v>
      </c>
      <c r="B260" s="6">
        <v>19140.900000000001</v>
      </c>
      <c r="C260" s="23">
        <f t="shared" ref="C260:C323" si="12">LN(B260/B261)</f>
        <v>4.9046726660236838E-3</v>
      </c>
      <c r="E260" s="2" t="s">
        <v>340</v>
      </c>
      <c r="F260" s="40">
        <v>750.15</v>
      </c>
      <c r="G260" s="23">
        <f t="shared" ref="G260:G323" si="13">LN(F260/F261)</f>
        <v>9.3752779381184436E-3</v>
      </c>
      <c r="H260" s="25"/>
      <c r="I260" s="2" t="s">
        <v>350</v>
      </c>
      <c r="J260" s="3">
        <v>7.32</v>
      </c>
      <c r="K260" s="26">
        <f t="shared" ref="K260:K323" si="14">LN(J260/J261)</f>
        <v>2.4620447397751249E-3</v>
      </c>
    </row>
    <row r="261" spans="1:11">
      <c r="A261" s="5" t="s">
        <v>341</v>
      </c>
      <c r="B261" s="6">
        <v>19047.25</v>
      </c>
      <c r="C261" s="23">
        <f t="shared" si="12"/>
        <v>1.0025278863763394E-2</v>
      </c>
      <c r="E261" s="2" t="s">
        <v>341</v>
      </c>
      <c r="F261" s="40">
        <v>743.15</v>
      </c>
      <c r="G261" s="23">
        <f t="shared" si="13"/>
        <v>-7.9745773589333258E-3</v>
      </c>
      <c r="H261" s="25"/>
      <c r="I261" s="2" t="s">
        <v>351</v>
      </c>
      <c r="J261" s="3">
        <v>7.3019999999999996</v>
      </c>
      <c r="K261" s="26">
        <f t="shared" si="14"/>
        <v>-6.845095756357354E-4</v>
      </c>
    </row>
    <row r="262" spans="1:11">
      <c r="A262" s="5" t="s">
        <v>342</v>
      </c>
      <c r="B262" s="6">
        <v>18857.25</v>
      </c>
      <c r="C262" s="23">
        <f t="shared" si="12"/>
        <v>-1.3949893667133624E-2</v>
      </c>
      <c r="E262" s="2" t="s">
        <v>342</v>
      </c>
      <c r="F262" s="40">
        <v>749.1</v>
      </c>
      <c r="G262" s="23">
        <f t="shared" si="13"/>
        <v>-2.2668187585164214E-3</v>
      </c>
      <c r="H262" s="25"/>
      <c r="I262" s="2" t="s">
        <v>352</v>
      </c>
      <c r="J262" s="3">
        <v>7.3070000000000004</v>
      </c>
      <c r="K262" s="26">
        <f t="shared" si="14"/>
        <v>-6.0035655828697869E-3</v>
      </c>
    </row>
    <row r="263" spans="1:11">
      <c r="A263" s="5" t="s">
        <v>343</v>
      </c>
      <c r="B263" s="6">
        <v>19122.150000000001</v>
      </c>
      <c r="C263" s="23">
        <f t="shared" si="12"/>
        <v>-8.3117036978903082E-3</v>
      </c>
      <c r="E263" s="2" t="s">
        <v>343</v>
      </c>
      <c r="F263" s="40">
        <v>750.8</v>
      </c>
      <c r="G263" s="23">
        <f t="shared" si="13"/>
        <v>-1.2047540963385539E-2</v>
      </c>
      <c r="H263" s="25"/>
      <c r="I263" s="2" t="s">
        <v>353</v>
      </c>
      <c r="J263" s="3">
        <v>7.351</v>
      </c>
      <c r="K263" s="26">
        <f t="shared" si="14"/>
        <v>-4.7499580384209187E-3</v>
      </c>
    </row>
    <row r="264" spans="1:11">
      <c r="A264" s="5" t="s">
        <v>344</v>
      </c>
      <c r="B264" s="6">
        <v>19281.75</v>
      </c>
      <c r="C264" s="23">
        <f t="shared" si="12"/>
        <v>-1.3440203963636189E-2</v>
      </c>
      <c r="E264" s="2" t="s">
        <v>344</v>
      </c>
      <c r="F264" s="40">
        <v>759.9</v>
      </c>
      <c r="G264" s="23">
        <f t="shared" si="13"/>
        <v>-2.7580347182172948E-2</v>
      </c>
      <c r="H264" s="25"/>
      <c r="I264" s="2" t="s">
        <v>354</v>
      </c>
      <c r="J264" s="3">
        <v>7.3860000000000001</v>
      </c>
      <c r="K264" s="26">
        <f t="shared" si="14"/>
        <v>6.3837228674457781E-3</v>
      </c>
    </row>
    <row r="265" spans="1:11">
      <c r="A265" s="5" t="s">
        <v>345</v>
      </c>
      <c r="B265" s="6">
        <v>19542.650000000001</v>
      </c>
      <c r="C265" s="23">
        <f t="shared" si="12"/>
        <v>-4.1897202656687891E-3</v>
      </c>
      <c r="E265" s="2" t="s">
        <v>345</v>
      </c>
      <c r="F265" s="40">
        <v>781.15</v>
      </c>
      <c r="G265" s="23">
        <f t="shared" si="13"/>
        <v>-1.5245165996552111E-2</v>
      </c>
      <c r="H265" s="25"/>
      <c r="I265" s="2" t="s">
        <v>355</v>
      </c>
      <c r="J265" s="3">
        <v>7.3390000000000004</v>
      </c>
      <c r="K265" s="26">
        <f t="shared" si="14"/>
        <v>1.7179011081578512E-2</v>
      </c>
    </row>
    <row r="266" spans="1:11">
      <c r="A266" s="5" t="s">
        <v>346</v>
      </c>
      <c r="B266" s="6">
        <v>19624.7</v>
      </c>
      <c r="C266" s="23">
        <f t="shared" si="12"/>
        <v>-2.3615766348855094E-3</v>
      </c>
      <c r="E266" s="2" t="s">
        <v>346</v>
      </c>
      <c r="F266" s="40">
        <v>793.15</v>
      </c>
      <c r="G266" s="23">
        <f t="shared" si="13"/>
        <v>-8.3493375582537003E-3</v>
      </c>
      <c r="H266" s="25"/>
      <c r="I266" s="2" t="s">
        <v>356</v>
      </c>
      <c r="J266" s="3">
        <v>7.2140000000000004</v>
      </c>
      <c r="K266" s="26">
        <f t="shared" si="14"/>
        <v>-3.3213426602034532E-3</v>
      </c>
    </row>
    <row r="267" spans="1:11">
      <c r="A267" s="5" t="s">
        <v>347</v>
      </c>
      <c r="B267" s="6">
        <v>19671.099999999999</v>
      </c>
      <c r="C267" s="23">
        <f t="shared" si="12"/>
        <v>-7.112023615253143E-3</v>
      </c>
      <c r="E267" s="2" t="s">
        <v>347</v>
      </c>
      <c r="F267" s="40">
        <v>799.8</v>
      </c>
      <c r="G267" s="23">
        <f t="shared" si="13"/>
        <v>-2.3104072221283856E-3</v>
      </c>
      <c r="H267" s="25"/>
      <c r="I267" s="2" t="s">
        <v>357</v>
      </c>
      <c r="J267" s="3">
        <v>7.2380000000000004</v>
      </c>
      <c r="K267" s="26">
        <f t="shared" si="14"/>
        <v>4.1456505810352859E-4</v>
      </c>
    </row>
    <row r="268" spans="1:11">
      <c r="A268" s="5" t="s">
        <v>348</v>
      </c>
      <c r="B268" s="6">
        <v>19811.5</v>
      </c>
      <c r="C268" s="23">
        <f t="shared" si="12"/>
        <v>4.0335636613206176E-3</v>
      </c>
      <c r="E268" s="2" t="s">
        <v>348</v>
      </c>
      <c r="F268" s="40">
        <v>801.65</v>
      </c>
      <c r="G268" s="23">
        <f t="shared" si="13"/>
        <v>4.8141641635401321E-3</v>
      </c>
      <c r="H268" s="25"/>
      <c r="I268" s="2" t="s">
        <v>358</v>
      </c>
      <c r="J268" s="3">
        <v>7.2350000000000003</v>
      </c>
      <c r="K268" s="26">
        <f t="shared" si="14"/>
        <v>3.4614087865894746E-3</v>
      </c>
    </row>
    <row r="269" spans="1:11">
      <c r="A269" s="5" t="s">
        <v>349</v>
      </c>
      <c r="B269" s="6">
        <v>19731.75</v>
      </c>
      <c r="C269" s="23">
        <f t="shared" si="12"/>
        <v>-9.7764097466312354E-4</v>
      </c>
      <c r="E269" s="2" t="s">
        <v>349</v>
      </c>
      <c r="F269" s="40">
        <v>797.8</v>
      </c>
      <c r="G269" s="23">
        <f t="shared" si="13"/>
        <v>-6.8915831440418914E-4</v>
      </c>
      <c r="H269" s="25"/>
      <c r="I269" s="2" t="s">
        <v>359</v>
      </c>
      <c r="J269" s="3">
        <v>7.21</v>
      </c>
      <c r="K269" s="26">
        <f t="shared" si="14"/>
        <v>-3.875973844693072E-3</v>
      </c>
    </row>
    <row r="270" spans="1:11">
      <c r="A270" s="5" t="s">
        <v>350</v>
      </c>
      <c r="B270" s="6">
        <v>19751.05</v>
      </c>
      <c r="C270" s="23">
        <f t="shared" si="12"/>
        <v>-2.1722069835914395E-3</v>
      </c>
      <c r="E270" s="2" t="s">
        <v>350</v>
      </c>
      <c r="F270" s="40">
        <v>798.35</v>
      </c>
      <c r="G270" s="23">
        <f t="shared" si="13"/>
        <v>7.733212597893965E-3</v>
      </c>
      <c r="H270" s="25"/>
      <c r="I270" s="2" t="s">
        <v>360</v>
      </c>
      <c r="J270" s="3">
        <v>7.2380000000000004</v>
      </c>
      <c r="K270" s="26">
        <f t="shared" si="14"/>
        <v>9.0209479972532917E-3</v>
      </c>
    </row>
    <row r="271" spans="1:11">
      <c r="A271" s="5" t="s">
        <v>351</v>
      </c>
      <c r="B271" s="6">
        <v>19794</v>
      </c>
      <c r="C271" s="23">
        <f t="shared" si="12"/>
        <v>-8.761443143344063E-4</v>
      </c>
      <c r="E271" s="2" t="s">
        <v>351</v>
      </c>
      <c r="F271" s="40">
        <v>792.2</v>
      </c>
      <c r="G271" s="23">
        <f t="shared" si="13"/>
        <v>1.4622932061571055E-2</v>
      </c>
      <c r="H271" s="25"/>
      <c r="I271" s="2" t="s">
        <v>361</v>
      </c>
      <c r="J271" s="3">
        <v>7.173</v>
      </c>
      <c r="K271" s="26">
        <f t="shared" si="14"/>
        <v>3.771217543079324E-3</v>
      </c>
    </row>
    <row r="272" spans="1:11">
      <c r="A272" s="5" t="s">
        <v>352</v>
      </c>
      <c r="B272" s="6">
        <v>19811.349999999999</v>
      </c>
      <c r="C272" s="23">
        <f t="shared" si="12"/>
        <v>6.1517312470612808E-3</v>
      </c>
      <c r="E272" s="2" t="s">
        <v>352</v>
      </c>
      <c r="F272" s="40">
        <v>780.7</v>
      </c>
      <c r="G272" s="23">
        <f t="shared" si="13"/>
        <v>-6.5749813960931788E-3</v>
      </c>
      <c r="H272" s="25"/>
      <c r="I272" s="2" t="s">
        <v>362</v>
      </c>
      <c r="J272" s="3">
        <v>7.1459999999999999</v>
      </c>
      <c r="K272" s="26">
        <f t="shared" si="14"/>
        <v>-5.5959710469824563E-4</v>
      </c>
    </row>
    <row r="273" spans="1:11">
      <c r="A273" s="5" t="s">
        <v>353</v>
      </c>
      <c r="B273" s="6">
        <v>19689.849999999999</v>
      </c>
      <c r="C273" s="23">
        <f t="shared" si="12"/>
        <v>9.0556761096549799E-3</v>
      </c>
      <c r="E273" s="2" t="s">
        <v>353</v>
      </c>
      <c r="F273" s="40">
        <v>785.85</v>
      </c>
      <c r="G273" s="23">
        <f t="shared" si="13"/>
        <v>1.846840200147233E-3</v>
      </c>
      <c r="H273" s="25"/>
      <c r="I273" s="2" t="s">
        <v>363</v>
      </c>
      <c r="J273" s="3">
        <v>7.15</v>
      </c>
      <c r="K273" s="26">
        <f t="shared" si="14"/>
        <v>0</v>
      </c>
    </row>
    <row r="274" spans="1:11">
      <c r="A274" s="5" t="s">
        <v>354</v>
      </c>
      <c r="B274" s="6">
        <v>19512.349999999999</v>
      </c>
      <c r="C274" s="23">
        <f t="shared" si="12"/>
        <v>-7.2078410705406432E-3</v>
      </c>
      <c r="E274" s="2" t="s">
        <v>354</v>
      </c>
      <c r="F274" s="40">
        <v>784.4</v>
      </c>
      <c r="G274" s="23">
        <f t="shared" si="13"/>
        <v>-1.1660461648471827E-2</v>
      </c>
      <c r="H274" s="25"/>
      <c r="I274" s="2" t="s">
        <v>364</v>
      </c>
      <c r="J274" s="3">
        <v>7.15</v>
      </c>
      <c r="K274" s="26">
        <f t="shared" si="14"/>
        <v>1.9599614282079696E-3</v>
      </c>
    </row>
    <row r="275" spans="1:11">
      <c r="A275" s="5" t="s">
        <v>355</v>
      </c>
      <c r="B275" s="6">
        <v>19653.5</v>
      </c>
      <c r="C275" s="23">
        <f t="shared" si="12"/>
        <v>5.4975680085460219E-3</v>
      </c>
      <c r="E275" s="2" t="s">
        <v>355</v>
      </c>
      <c r="F275" s="40">
        <v>793.6</v>
      </c>
      <c r="G275" s="23">
        <f t="shared" si="13"/>
        <v>5.041593250221301E-4</v>
      </c>
      <c r="H275" s="25"/>
      <c r="I275" s="2" t="s">
        <v>365</v>
      </c>
      <c r="J275" s="3">
        <v>7.1360000000000001</v>
      </c>
      <c r="K275" s="26">
        <f t="shared" si="14"/>
        <v>-2.3794538485384037E-3</v>
      </c>
    </row>
    <row r="276" spans="1:11">
      <c r="A276" s="5" t="s">
        <v>356</v>
      </c>
      <c r="B276" s="6">
        <v>19545.75</v>
      </c>
      <c r="C276" s="23">
        <f t="shared" si="12"/>
        <v>5.625709872108961E-3</v>
      </c>
      <c r="E276" s="2" t="s">
        <v>356</v>
      </c>
      <c r="F276" s="40">
        <v>793.2</v>
      </c>
      <c r="G276" s="23">
        <f t="shared" si="13"/>
        <v>-1.737217968468573E-2</v>
      </c>
      <c r="H276" s="25"/>
      <c r="I276" s="2" t="s">
        <v>366</v>
      </c>
      <c r="J276" s="3">
        <v>7.1529999999999996</v>
      </c>
      <c r="K276" s="26">
        <f t="shared" si="14"/>
        <v>5.5936234153199961E-4</v>
      </c>
    </row>
    <row r="277" spans="1:11">
      <c r="A277" s="5" t="s">
        <v>357</v>
      </c>
      <c r="B277" s="6">
        <v>19436.099999999999</v>
      </c>
      <c r="C277" s="23">
        <f t="shared" si="12"/>
        <v>-4.7555771219727006E-3</v>
      </c>
      <c r="E277" s="2" t="s">
        <v>357</v>
      </c>
      <c r="F277" s="40">
        <v>807.1</v>
      </c>
      <c r="G277" s="23">
        <f t="shared" si="13"/>
        <v>-4.3044773214589487E-2</v>
      </c>
      <c r="H277" s="25"/>
      <c r="I277" s="2" t="s">
        <v>367</v>
      </c>
      <c r="J277" s="3">
        <v>7.149</v>
      </c>
      <c r="K277" s="26">
        <f t="shared" si="14"/>
        <v>-1.2581255591193306E-3</v>
      </c>
    </row>
    <row r="278" spans="1:11">
      <c r="A278" s="5" t="s">
        <v>358</v>
      </c>
      <c r="B278" s="6">
        <v>19528.75</v>
      </c>
      <c r="C278" s="23">
        <f t="shared" si="12"/>
        <v>-5.5940023911736723E-3</v>
      </c>
      <c r="E278" s="2" t="s">
        <v>358</v>
      </c>
      <c r="F278" s="40">
        <v>842.6</v>
      </c>
      <c r="G278" s="23">
        <f t="shared" si="13"/>
        <v>-1.5193743787332032E-2</v>
      </c>
      <c r="H278" s="25"/>
      <c r="I278" s="2" t="s">
        <v>368</v>
      </c>
      <c r="J278" s="3">
        <v>7.1580000000000004</v>
      </c>
      <c r="K278" s="26">
        <f t="shared" si="14"/>
        <v>7.9949931438774956E-3</v>
      </c>
    </row>
    <row r="279" spans="1:11">
      <c r="A279" s="5" t="s">
        <v>359</v>
      </c>
      <c r="B279" s="6">
        <v>19638.3</v>
      </c>
      <c r="C279" s="23">
        <f t="shared" si="12"/>
        <v>5.860311931494425E-3</v>
      </c>
      <c r="E279" s="2" t="s">
        <v>359</v>
      </c>
      <c r="F279" s="40">
        <v>855.5</v>
      </c>
      <c r="G279" s="23">
        <f t="shared" si="13"/>
        <v>9.6310095099504889E-2</v>
      </c>
      <c r="H279" s="25"/>
      <c r="I279" s="2" t="s">
        <v>369</v>
      </c>
      <c r="J279" s="3">
        <v>7.101</v>
      </c>
      <c r="K279" s="26">
        <f t="shared" si="14"/>
        <v>-9.9489365429298142E-3</v>
      </c>
    </row>
    <row r="280" spans="1:11">
      <c r="A280" s="5" t="s">
        <v>360</v>
      </c>
      <c r="B280" s="6">
        <v>19523.55</v>
      </c>
      <c r="C280" s="23">
        <f t="shared" si="12"/>
        <v>-9.8318834812623906E-3</v>
      </c>
      <c r="E280" s="2" t="s">
        <v>360</v>
      </c>
      <c r="F280" s="40">
        <v>776.95</v>
      </c>
      <c r="G280" s="23">
        <f t="shared" si="13"/>
        <v>7.0814693788796628E-4</v>
      </c>
      <c r="H280" s="25"/>
      <c r="I280" s="2" t="s">
        <v>370</v>
      </c>
      <c r="J280" s="3">
        <v>7.1719999999999997</v>
      </c>
      <c r="K280" s="26">
        <f t="shared" si="14"/>
        <v>-4.3130501643394489E-3</v>
      </c>
    </row>
    <row r="281" spans="1:11">
      <c r="A281" s="5" t="s">
        <v>361</v>
      </c>
      <c r="B281" s="6">
        <v>19716.45</v>
      </c>
      <c r="C281" s="23">
        <f t="shared" si="12"/>
        <v>2.6281624476409476E-3</v>
      </c>
      <c r="E281" s="2" t="s">
        <v>361</v>
      </c>
      <c r="F281" s="40">
        <v>776.4</v>
      </c>
      <c r="G281" s="23">
        <f t="shared" si="13"/>
        <v>1.8393265426490901E-2</v>
      </c>
      <c r="H281" s="25"/>
      <c r="I281" s="2" t="s">
        <v>371</v>
      </c>
      <c r="J281" s="3">
        <v>7.2030000000000003</v>
      </c>
      <c r="K281" s="26">
        <f t="shared" si="14"/>
        <v>-8.3263951521554593E-4</v>
      </c>
    </row>
    <row r="282" spans="1:11">
      <c r="A282" s="5" t="s">
        <v>362</v>
      </c>
      <c r="B282" s="6">
        <v>19664.7</v>
      </c>
      <c r="C282" s="23">
        <f t="shared" si="12"/>
        <v>-5.00772140080995E-4</v>
      </c>
      <c r="E282" s="2" t="s">
        <v>362</v>
      </c>
      <c r="F282" s="40">
        <v>762.25</v>
      </c>
      <c r="G282" s="23">
        <f t="shared" si="13"/>
        <v>-3.0109523525242158E-2</v>
      </c>
      <c r="H282" s="25"/>
      <c r="I282" s="2" t="s">
        <v>372</v>
      </c>
      <c r="J282" s="3">
        <v>7.2089999999999996</v>
      </c>
      <c r="K282" s="26">
        <f t="shared" si="14"/>
        <v>1.3881179352755603E-3</v>
      </c>
    </row>
    <row r="283" spans="1:11">
      <c r="A283" s="5" t="s">
        <v>363</v>
      </c>
      <c r="B283" s="6">
        <v>19674.55</v>
      </c>
      <c r="C283" s="23">
        <f t="shared" si="12"/>
        <v>1.5248241369763049E-5</v>
      </c>
      <c r="E283" s="2" t="s">
        <v>363</v>
      </c>
      <c r="F283" s="40">
        <v>785.55</v>
      </c>
      <c r="G283" s="23">
        <f t="shared" si="13"/>
        <v>-2.1721507528576711E-2</v>
      </c>
      <c r="H283" s="25"/>
      <c r="I283" s="2" t="s">
        <v>373</v>
      </c>
      <c r="J283" s="3">
        <v>7.1989999999999998</v>
      </c>
      <c r="K283" s="26">
        <f t="shared" si="14"/>
        <v>3.6181503428684286E-3</v>
      </c>
    </row>
    <row r="284" spans="1:11">
      <c r="A284" s="5" t="s">
        <v>364</v>
      </c>
      <c r="B284" s="6">
        <v>19674.25</v>
      </c>
      <c r="C284" s="23">
        <f t="shared" si="12"/>
        <v>-3.45540040278986E-3</v>
      </c>
      <c r="E284" s="2" t="s">
        <v>364</v>
      </c>
      <c r="F284" s="40">
        <v>802.8</v>
      </c>
      <c r="G284" s="23">
        <f t="shared" si="13"/>
        <v>-3.0545152969167159E-2</v>
      </c>
      <c r="H284" s="25"/>
      <c r="I284" s="2" t="s">
        <v>374</v>
      </c>
      <c r="J284" s="3">
        <v>7.173</v>
      </c>
      <c r="K284" s="26">
        <f t="shared" si="14"/>
        <v>-5.1449741525603802E-3</v>
      </c>
    </row>
    <row r="285" spans="1:11">
      <c r="A285" s="5" t="s">
        <v>365</v>
      </c>
      <c r="B285" s="6">
        <v>19742.349999999999</v>
      </c>
      <c r="C285" s="23">
        <f t="shared" si="12"/>
        <v>-8.0240064758942062E-3</v>
      </c>
      <c r="E285" s="2" t="s">
        <v>365</v>
      </c>
      <c r="F285" s="40">
        <v>827.7</v>
      </c>
      <c r="G285" s="23">
        <f t="shared" si="13"/>
        <v>-3.4320295289920436E-2</v>
      </c>
      <c r="H285" s="25"/>
      <c r="I285" s="2" t="s">
        <v>375</v>
      </c>
      <c r="J285" s="3">
        <v>7.21</v>
      </c>
      <c r="K285" s="26">
        <f t="shared" si="14"/>
        <v>5.5493897095615862E-4</v>
      </c>
    </row>
    <row r="286" spans="1:11">
      <c r="A286" s="5" t="s">
        <v>366</v>
      </c>
      <c r="B286" s="6">
        <v>19901.400000000001</v>
      </c>
      <c r="C286" s="23">
        <f t="shared" si="12"/>
        <v>-1.1585079627478101E-2</v>
      </c>
      <c r="E286" s="2" t="s">
        <v>366</v>
      </c>
      <c r="F286" s="40">
        <v>856.6</v>
      </c>
      <c r="G286" s="23">
        <f t="shared" si="13"/>
        <v>5.9128468964257715E-3</v>
      </c>
      <c r="H286" s="25"/>
      <c r="I286" s="2" t="s">
        <v>376</v>
      </c>
      <c r="J286" s="3">
        <v>7.2060000000000004</v>
      </c>
      <c r="K286" s="26">
        <f t="shared" si="14"/>
        <v>2.7758501219184427E-4</v>
      </c>
    </row>
    <row r="287" spans="1:11">
      <c r="A287" s="5" t="s">
        <v>367</v>
      </c>
      <c r="B287" s="6">
        <v>20133.3</v>
      </c>
      <c r="C287" s="23">
        <f t="shared" si="12"/>
        <v>-2.9286591638919969E-3</v>
      </c>
      <c r="E287" s="2" t="s">
        <v>367</v>
      </c>
      <c r="F287" s="40">
        <v>851.55</v>
      </c>
      <c r="G287" s="23">
        <f t="shared" si="13"/>
        <v>-5.7960994793297728E-3</v>
      </c>
      <c r="H287" s="25"/>
      <c r="I287" s="2" t="s">
        <v>377</v>
      </c>
      <c r="J287" s="3">
        <v>7.2039999999999997</v>
      </c>
      <c r="K287" s="26">
        <f t="shared" si="14"/>
        <v>4.0336656680247792E-3</v>
      </c>
    </row>
    <row r="288" spans="1:11">
      <c r="A288" s="5" t="s">
        <v>368</v>
      </c>
      <c r="B288" s="6">
        <v>20192.349999999999</v>
      </c>
      <c r="C288" s="23">
        <f t="shared" si="12"/>
        <v>4.4297877773378114E-3</v>
      </c>
      <c r="E288" s="2" t="s">
        <v>368</v>
      </c>
      <c r="F288" s="40">
        <v>856.5</v>
      </c>
      <c r="G288" s="23">
        <f t="shared" si="13"/>
        <v>-1.0337510026609837E-2</v>
      </c>
      <c r="H288" s="25"/>
      <c r="I288" s="2" t="s">
        <v>378</v>
      </c>
      <c r="J288" s="3">
        <v>7.1749999999999998</v>
      </c>
      <c r="K288" s="26">
        <f t="shared" si="14"/>
        <v>1.2551427629227433E-3</v>
      </c>
    </row>
    <row r="289" spans="1:11">
      <c r="A289" s="5" t="s">
        <v>369</v>
      </c>
      <c r="B289" s="6">
        <v>20103.099999999999</v>
      </c>
      <c r="C289" s="23">
        <f t="shared" si="12"/>
        <v>1.6478692204573958E-3</v>
      </c>
      <c r="E289" s="2" t="s">
        <v>369</v>
      </c>
      <c r="F289" s="40">
        <v>865.4</v>
      </c>
      <c r="G289" s="23">
        <f t="shared" si="13"/>
        <v>4.0525731374308231E-3</v>
      </c>
      <c r="H289" s="25"/>
      <c r="I289" s="2" t="s">
        <v>379</v>
      </c>
      <c r="J289" s="3">
        <v>7.1660000000000004</v>
      </c>
      <c r="K289" s="26">
        <f t="shared" si="14"/>
        <v>-2.6479006482260847E-3</v>
      </c>
    </row>
    <row r="290" spans="1:11">
      <c r="A290" s="5" t="s">
        <v>370</v>
      </c>
      <c r="B290" s="6">
        <v>20070</v>
      </c>
      <c r="C290" s="23">
        <f t="shared" si="12"/>
        <v>3.833947067360447E-3</v>
      </c>
      <c r="E290" s="2" t="s">
        <v>370</v>
      </c>
      <c r="F290" s="40">
        <v>861.9</v>
      </c>
      <c r="G290" s="23">
        <f t="shared" si="13"/>
        <v>5.6933218584475108E-2</v>
      </c>
      <c r="H290" s="25"/>
      <c r="I290" s="2" t="s">
        <v>380</v>
      </c>
      <c r="J290" s="3">
        <v>7.1849999999999996</v>
      </c>
      <c r="K290" s="26">
        <f t="shared" si="14"/>
        <v>6.9613647085542407E-4</v>
      </c>
    </row>
    <row r="291" spans="1:11">
      <c r="A291" s="5" t="s">
        <v>371</v>
      </c>
      <c r="B291" s="6">
        <v>19993.2</v>
      </c>
      <c r="C291" s="23">
        <f t="shared" si="12"/>
        <v>-1.5754115795312492E-4</v>
      </c>
      <c r="E291" s="2" t="s">
        <v>371</v>
      </c>
      <c r="F291" s="40">
        <v>814.2</v>
      </c>
      <c r="G291" s="23">
        <f t="shared" si="13"/>
        <v>3.9996361351799098E-3</v>
      </c>
      <c r="H291" s="25"/>
      <c r="I291" s="2" t="s">
        <v>381</v>
      </c>
      <c r="J291" s="3">
        <v>7.18</v>
      </c>
      <c r="K291" s="26">
        <f t="shared" si="14"/>
        <v>2.7859033471717558E-4</v>
      </c>
    </row>
    <row r="292" spans="1:11">
      <c r="A292" s="5" t="s">
        <v>372</v>
      </c>
      <c r="B292" s="6">
        <v>19996.349999999999</v>
      </c>
      <c r="C292" s="23">
        <f t="shared" si="12"/>
        <v>8.8607507045185847E-3</v>
      </c>
      <c r="E292" s="2" t="s">
        <v>372</v>
      </c>
      <c r="F292" s="40">
        <v>810.95</v>
      </c>
      <c r="G292" s="23">
        <f t="shared" si="13"/>
        <v>4.2959118395688362E-2</v>
      </c>
      <c r="H292" s="25"/>
      <c r="I292" s="2" t="s">
        <v>382</v>
      </c>
      <c r="J292" s="3">
        <v>7.1779999999999999</v>
      </c>
      <c r="K292" s="26">
        <f t="shared" si="14"/>
        <v>-3.8932196004859937E-3</v>
      </c>
    </row>
    <row r="293" spans="1:11">
      <c r="A293" s="5" t="s">
        <v>373</v>
      </c>
      <c r="B293" s="6">
        <v>19819.95</v>
      </c>
      <c r="C293" s="23">
        <f t="shared" si="12"/>
        <v>4.6982158385487317E-3</v>
      </c>
      <c r="E293" s="2" t="s">
        <v>373</v>
      </c>
      <c r="F293" s="40">
        <v>776.85</v>
      </c>
      <c r="G293" s="23">
        <f t="shared" si="13"/>
        <v>-2.1647244985510381E-2</v>
      </c>
      <c r="H293" s="25"/>
      <c r="I293" s="2" t="s">
        <v>383</v>
      </c>
      <c r="J293" s="3">
        <v>7.2060000000000004</v>
      </c>
      <c r="K293" s="26">
        <f t="shared" si="14"/>
        <v>1.8056814406825286E-3</v>
      </c>
    </row>
    <row r="294" spans="1:11">
      <c r="A294" s="5" t="s">
        <v>374</v>
      </c>
      <c r="B294" s="6">
        <v>19727.05</v>
      </c>
      <c r="C294" s="23">
        <f t="shared" si="12"/>
        <v>5.8976074708040286E-3</v>
      </c>
      <c r="E294" s="2" t="s">
        <v>374</v>
      </c>
      <c r="F294" s="40">
        <v>793.85</v>
      </c>
      <c r="G294" s="23">
        <f t="shared" si="13"/>
        <v>1.1343585789106362E-3</v>
      </c>
      <c r="H294" s="25"/>
      <c r="I294" s="2" t="s">
        <v>384</v>
      </c>
      <c r="J294" s="3">
        <v>7.1929999999999996</v>
      </c>
      <c r="K294" s="26">
        <f t="shared" si="14"/>
        <v>-1.3901438821302376E-4</v>
      </c>
    </row>
    <row r="295" spans="1:11">
      <c r="A295" s="5" t="s">
        <v>375</v>
      </c>
      <c r="B295" s="6">
        <v>19611.05</v>
      </c>
      <c r="C295" s="23">
        <f t="shared" si="12"/>
        <v>1.8450495779825536E-3</v>
      </c>
      <c r="E295" s="2" t="s">
        <v>375</v>
      </c>
      <c r="F295" s="40">
        <v>792.95</v>
      </c>
      <c r="G295" s="23">
        <f t="shared" si="13"/>
        <v>1.5144825258606495E-3</v>
      </c>
      <c r="H295" s="25"/>
      <c r="I295" s="2" t="s">
        <v>385</v>
      </c>
      <c r="J295" s="3">
        <v>7.194</v>
      </c>
      <c r="K295" s="26">
        <f t="shared" si="14"/>
        <v>-3.3305609471646108E-3</v>
      </c>
    </row>
    <row r="296" spans="1:11">
      <c r="A296" s="5" t="s">
        <v>376</v>
      </c>
      <c r="B296" s="6">
        <v>19574.900000000001</v>
      </c>
      <c r="C296" s="23">
        <f t="shared" si="12"/>
        <v>2.3578342385654032E-3</v>
      </c>
      <c r="E296" s="2" t="s">
        <v>376</v>
      </c>
      <c r="F296" s="40">
        <v>791.75</v>
      </c>
      <c r="G296" s="23">
        <f t="shared" si="13"/>
        <v>3.8955513083532754E-2</v>
      </c>
      <c r="H296" s="25"/>
      <c r="I296" s="2" t="s">
        <v>386</v>
      </c>
      <c r="J296" s="3">
        <v>7.218</v>
      </c>
      <c r="K296" s="26">
        <f t="shared" si="14"/>
        <v>-2.7704668413796614E-4</v>
      </c>
    </row>
    <row r="297" spans="1:11">
      <c r="A297" s="5" t="s">
        <v>377</v>
      </c>
      <c r="B297" s="6">
        <v>19528.8</v>
      </c>
      <c r="C297" s="23">
        <f t="shared" si="12"/>
        <v>4.7992988144208368E-3</v>
      </c>
      <c r="E297" s="2" t="s">
        <v>377</v>
      </c>
      <c r="F297" s="40">
        <v>761.5</v>
      </c>
      <c r="G297" s="23">
        <f t="shared" si="13"/>
        <v>5.8608708808355042E-3</v>
      </c>
      <c r="H297" s="25"/>
      <c r="I297" s="2" t="s">
        <v>387</v>
      </c>
      <c r="J297" s="3">
        <v>7.22</v>
      </c>
      <c r="K297" s="26">
        <f t="shared" si="14"/>
        <v>8.3137042338759712E-4</v>
      </c>
    </row>
    <row r="298" spans="1:11">
      <c r="A298" s="5" t="s">
        <v>378</v>
      </c>
      <c r="B298" s="6">
        <v>19435.3</v>
      </c>
      <c r="C298" s="23">
        <f t="shared" si="12"/>
        <v>9.3825564041325141E-3</v>
      </c>
      <c r="E298" s="2" t="s">
        <v>378</v>
      </c>
      <c r="F298" s="40">
        <v>757.05</v>
      </c>
      <c r="G298" s="23">
        <f t="shared" si="13"/>
        <v>-1.286191364240781E-2</v>
      </c>
      <c r="H298" s="25"/>
      <c r="I298" s="2" t="s">
        <v>388</v>
      </c>
      <c r="J298" s="3">
        <v>7.2140000000000004</v>
      </c>
      <c r="K298" s="26">
        <f t="shared" si="14"/>
        <v>-4.9778863852361277E-3</v>
      </c>
    </row>
    <row r="299" spans="1:11">
      <c r="A299" s="5" t="s">
        <v>379</v>
      </c>
      <c r="B299" s="6">
        <v>19253.8</v>
      </c>
      <c r="C299" s="23">
        <f t="shared" si="12"/>
        <v>-4.8521839960522653E-3</v>
      </c>
      <c r="E299" s="2" t="s">
        <v>379</v>
      </c>
      <c r="F299" s="40">
        <v>766.85</v>
      </c>
      <c r="G299" s="23">
        <f t="shared" si="13"/>
        <v>1.5109997107054969E-2</v>
      </c>
      <c r="H299" s="25"/>
      <c r="I299" s="2" t="s">
        <v>389</v>
      </c>
      <c r="J299" s="3">
        <v>7.25</v>
      </c>
      <c r="K299" s="26">
        <f t="shared" si="14"/>
        <v>5.6712234441419684E-3</v>
      </c>
    </row>
    <row r="300" spans="1:11">
      <c r="A300" s="5" t="s">
        <v>380</v>
      </c>
      <c r="B300" s="6">
        <v>19347.45</v>
      </c>
      <c r="C300" s="23">
        <f t="shared" si="12"/>
        <v>2.4812549073918429E-4</v>
      </c>
      <c r="E300" s="2" t="s">
        <v>380</v>
      </c>
      <c r="F300" s="40">
        <v>755.35</v>
      </c>
      <c r="G300" s="23">
        <f t="shared" si="13"/>
        <v>-1.5874069078457213E-3</v>
      </c>
      <c r="H300" s="25"/>
      <c r="I300" s="2" t="s">
        <v>390</v>
      </c>
      <c r="J300" s="3">
        <v>7.2089999999999996</v>
      </c>
      <c r="K300" s="26">
        <f t="shared" si="14"/>
        <v>1.5270357656025873E-3</v>
      </c>
    </row>
    <row r="301" spans="1:11">
      <c r="A301" s="5" t="s">
        <v>381</v>
      </c>
      <c r="B301" s="6">
        <v>19342.650000000001</v>
      </c>
      <c r="C301" s="23">
        <f t="shared" si="12"/>
        <v>1.8939840636754115E-3</v>
      </c>
      <c r="E301" s="2" t="s">
        <v>381</v>
      </c>
      <c r="F301" s="40">
        <v>756.55</v>
      </c>
      <c r="G301" s="23">
        <f t="shared" si="13"/>
        <v>-1.391372449363496E-2</v>
      </c>
      <c r="H301" s="25"/>
      <c r="I301" s="2" t="s">
        <v>391</v>
      </c>
      <c r="J301" s="3">
        <v>7.1980000000000004</v>
      </c>
      <c r="K301" s="26">
        <f t="shared" si="14"/>
        <v>6.1315688200131334E-3</v>
      </c>
    </row>
    <row r="302" spans="1:11">
      <c r="A302" s="5" t="s">
        <v>382</v>
      </c>
      <c r="B302" s="6">
        <v>19306.05</v>
      </c>
      <c r="C302" s="23">
        <f t="shared" si="12"/>
        <v>2.0870149919961396E-3</v>
      </c>
      <c r="E302" s="2" t="s">
        <v>382</v>
      </c>
      <c r="F302" s="40">
        <v>767.15</v>
      </c>
      <c r="G302" s="23">
        <f t="shared" si="13"/>
        <v>3.6775682778436597E-2</v>
      </c>
      <c r="H302" s="25"/>
      <c r="I302" s="2" t="s">
        <v>392</v>
      </c>
      <c r="J302" s="3">
        <v>7.1539999999999999</v>
      </c>
      <c r="K302" s="26">
        <f t="shared" si="14"/>
        <v>-3.3491518885894792E-3</v>
      </c>
    </row>
    <row r="303" spans="1:11">
      <c r="A303" s="5" t="s">
        <v>383</v>
      </c>
      <c r="B303" s="6">
        <v>19265.8</v>
      </c>
      <c r="C303" s="23">
        <f t="shared" si="12"/>
        <v>-6.2557606509410085E-3</v>
      </c>
      <c r="E303" s="2" t="s">
        <v>383</v>
      </c>
      <c r="F303" s="40">
        <v>739.45</v>
      </c>
      <c r="G303" s="23">
        <f t="shared" si="13"/>
        <v>-1.3032563876374951E-2</v>
      </c>
      <c r="H303" s="25"/>
      <c r="I303" s="2" t="s">
        <v>393</v>
      </c>
      <c r="J303" s="3">
        <v>7.1779999999999999</v>
      </c>
      <c r="K303" s="26">
        <f t="shared" si="14"/>
        <v>1.3941170527860816E-3</v>
      </c>
    </row>
    <row r="304" spans="1:11">
      <c r="A304" s="5" t="s">
        <v>384</v>
      </c>
      <c r="B304" s="6">
        <v>19386.7</v>
      </c>
      <c r="C304" s="23">
        <f t="shared" si="12"/>
        <v>-2.9512752327599183E-3</v>
      </c>
      <c r="E304" s="2" t="s">
        <v>384</v>
      </c>
      <c r="F304" s="40">
        <v>749.15</v>
      </c>
      <c r="G304" s="23">
        <f t="shared" si="13"/>
        <v>-1.2205790008252849E-2</v>
      </c>
      <c r="H304" s="25"/>
      <c r="I304" s="2" t="s">
        <v>394</v>
      </c>
      <c r="J304" s="3">
        <v>7.1680000000000001</v>
      </c>
      <c r="K304" s="26">
        <f t="shared" si="14"/>
        <v>-4.0375968530378626E-3</v>
      </c>
    </row>
    <row r="305" spans="1:11">
      <c r="A305" s="5" t="s">
        <v>385</v>
      </c>
      <c r="B305" s="6">
        <v>19444</v>
      </c>
      <c r="C305" s="23">
        <f t="shared" si="12"/>
        <v>2.4484795493044608E-3</v>
      </c>
      <c r="E305" s="2" t="s">
        <v>385</v>
      </c>
      <c r="F305" s="40">
        <v>758.35</v>
      </c>
      <c r="G305" s="23">
        <f t="shared" si="13"/>
        <v>-8.5675689822391264E-4</v>
      </c>
      <c r="H305" s="25"/>
      <c r="I305" s="2" t="s">
        <v>395</v>
      </c>
      <c r="J305" s="3">
        <v>7.1970000000000001</v>
      </c>
      <c r="K305" s="26">
        <f t="shared" si="14"/>
        <v>5.55941640448008E-4</v>
      </c>
    </row>
    <row r="306" spans="1:11">
      <c r="A306" s="5" t="s">
        <v>386</v>
      </c>
      <c r="B306" s="6">
        <v>19396.45</v>
      </c>
      <c r="C306" s="23">
        <f t="shared" si="12"/>
        <v>1.4694489979421606E-4</v>
      </c>
      <c r="E306" s="2" t="s">
        <v>386</v>
      </c>
      <c r="F306" s="40">
        <v>759</v>
      </c>
      <c r="G306" s="23">
        <f t="shared" si="13"/>
        <v>-2.0925766005673311E-2</v>
      </c>
      <c r="H306" s="25"/>
      <c r="I306" s="2" t="s">
        <v>396</v>
      </c>
      <c r="J306" s="3">
        <v>7.1929999999999996</v>
      </c>
      <c r="K306" s="26">
        <f t="shared" si="14"/>
        <v>-1.3901438821302376E-4</v>
      </c>
    </row>
    <row r="307" spans="1:11">
      <c r="A307" s="5" t="s">
        <v>387</v>
      </c>
      <c r="B307" s="6">
        <v>19393.599999999999</v>
      </c>
      <c r="C307" s="23">
        <f t="shared" si="12"/>
        <v>4.3122503280009121E-3</v>
      </c>
      <c r="E307" s="2" t="s">
        <v>387</v>
      </c>
      <c r="F307" s="40">
        <v>775.05</v>
      </c>
      <c r="G307" s="23">
        <f t="shared" si="13"/>
        <v>1.1484311134754595E-2</v>
      </c>
      <c r="H307" s="25"/>
      <c r="I307" s="2" t="s">
        <v>397</v>
      </c>
      <c r="J307" s="3">
        <v>7.194</v>
      </c>
      <c r="K307" s="26">
        <f t="shared" si="14"/>
        <v>5.5757044366061331E-3</v>
      </c>
    </row>
    <row r="308" spans="1:11">
      <c r="A308" s="5" t="s">
        <v>388</v>
      </c>
      <c r="B308" s="6">
        <v>19310.150000000001</v>
      </c>
      <c r="C308" s="23">
        <f t="shared" si="12"/>
        <v>-2.8493583662490217E-3</v>
      </c>
      <c r="E308" s="2" t="s">
        <v>388</v>
      </c>
      <c r="F308" s="40">
        <v>766.2</v>
      </c>
      <c r="G308" s="23">
        <f t="shared" si="13"/>
        <v>-1.6952848582966536E-2</v>
      </c>
      <c r="H308" s="25"/>
      <c r="I308" s="2" t="s">
        <v>398</v>
      </c>
      <c r="J308" s="3">
        <v>7.1539999999999999</v>
      </c>
      <c r="K308" s="26">
        <f t="shared" si="14"/>
        <v>-2.795248096467249E-4</v>
      </c>
    </row>
    <row r="309" spans="1:11">
      <c r="A309" s="5" t="s">
        <v>389</v>
      </c>
      <c r="B309" s="6">
        <v>19365.25</v>
      </c>
      <c r="C309" s="23">
        <f t="shared" si="12"/>
        <v>-5.137758290060533E-3</v>
      </c>
      <c r="E309" s="2" t="s">
        <v>389</v>
      </c>
      <c r="F309" s="40">
        <v>779.3</v>
      </c>
      <c r="G309" s="23">
        <f t="shared" si="13"/>
        <v>-2.3023055919248001E-2</v>
      </c>
      <c r="H309" s="25"/>
      <c r="I309" s="2" t="s">
        <v>399</v>
      </c>
      <c r="J309" s="3">
        <v>7.1559999999999997</v>
      </c>
      <c r="K309" s="26">
        <f t="shared" si="14"/>
        <v>-2.2333900964137052E-3</v>
      </c>
    </row>
    <row r="310" spans="1:11">
      <c r="A310" s="5" t="s">
        <v>400</v>
      </c>
      <c r="B310" s="6">
        <v>19465</v>
      </c>
      <c r="C310" s="23">
        <f t="shared" si="12"/>
        <v>1.5655711297147335E-3</v>
      </c>
      <c r="E310" s="2" t="s">
        <v>400</v>
      </c>
      <c r="F310" s="40">
        <v>797.45</v>
      </c>
      <c r="G310" s="23">
        <f t="shared" si="13"/>
        <v>-2.5076797824336706E-4</v>
      </c>
      <c r="H310" s="25"/>
      <c r="I310" s="2" t="s">
        <v>401</v>
      </c>
      <c r="J310" s="3">
        <v>7.1719999999999997</v>
      </c>
      <c r="K310" s="26">
        <f t="shared" si="14"/>
        <v>1.5349197180837407E-3</v>
      </c>
    </row>
    <row r="311" spans="1:11">
      <c r="A311" s="5" t="s">
        <v>390</v>
      </c>
      <c r="B311" s="6">
        <v>19434.55</v>
      </c>
      <c r="C311" s="23">
        <f t="shared" si="12"/>
        <v>3.2164393779061565E-4</v>
      </c>
      <c r="E311" s="2" t="s">
        <v>390</v>
      </c>
      <c r="F311" s="40">
        <v>797.65</v>
      </c>
      <c r="G311" s="23">
        <f t="shared" si="13"/>
        <v>-4.6279006925778387E-3</v>
      </c>
      <c r="H311" s="25"/>
      <c r="I311" s="2" t="s">
        <v>402</v>
      </c>
      <c r="J311" s="3">
        <v>7.1609999999999996</v>
      </c>
      <c r="K311" s="26">
        <f t="shared" si="14"/>
        <v>5.7419106009182312E-3</v>
      </c>
    </row>
    <row r="312" spans="1:11">
      <c r="A312" s="5" t="s">
        <v>391</v>
      </c>
      <c r="B312" s="6">
        <v>19428.3</v>
      </c>
      <c r="C312" s="23">
        <f t="shared" si="12"/>
        <v>-5.8915169615944563E-3</v>
      </c>
      <c r="E312" s="2" t="s">
        <v>391</v>
      </c>
      <c r="F312" s="40">
        <v>801.35</v>
      </c>
      <c r="G312" s="23">
        <f t="shared" si="13"/>
        <v>-1.1230147494889178E-2</v>
      </c>
      <c r="H312" s="25"/>
      <c r="I312" s="2" t="s">
        <v>403</v>
      </c>
      <c r="J312" s="3">
        <v>7.12</v>
      </c>
      <c r="K312" s="26">
        <f t="shared" si="14"/>
        <v>3.3764804166060906E-3</v>
      </c>
    </row>
    <row r="313" spans="1:11">
      <c r="A313" s="5" t="s">
        <v>392</v>
      </c>
      <c r="B313" s="6">
        <v>19543.099999999999</v>
      </c>
      <c r="C313" s="23">
        <f t="shared" si="12"/>
        <v>-4.5666201045435747E-3</v>
      </c>
      <c r="E313" s="2" t="s">
        <v>392</v>
      </c>
      <c r="F313" s="40">
        <v>810.4</v>
      </c>
      <c r="G313" s="23">
        <f t="shared" si="13"/>
        <v>-2.2209576708827845E-2</v>
      </c>
      <c r="H313" s="25"/>
      <c r="I313" s="2" t="s">
        <v>404</v>
      </c>
      <c r="J313" s="3">
        <v>7.0960000000000001</v>
      </c>
      <c r="K313" s="26">
        <f t="shared" si="14"/>
        <v>-5.6353903999134774E-4</v>
      </c>
    </row>
    <row r="314" spans="1:11">
      <c r="A314" s="5" t="s">
        <v>393</v>
      </c>
      <c r="B314" s="6">
        <v>19632.55</v>
      </c>
      <c r="C314" s="23">
        <f t="shared" si="12"/>
        <v>3.1476887690017655E-3</v>
      </c>
      <c r="E314" s="2" t="s">
        <v>393</v>
      </c>
      <c r="F314" s="40">
        <v>828.6</v>
      </c>
      <c r="G314" s="23">
        <f t="shared" si="13"/>
        <v>4.5359780213680293E-3</v>
      </c>
      <c r="H314" s="25"/>
      <c r="I314" s="2" t="s">
        <v>405</v>
      </c>
      <c r="J314" s="3">
        <v>7.1</v>
      </c>
      <c r="K314" s="26">
        <f t="shared" si="14"/>
        <v>4.0928714251660158E-3</v>
      </c>
    </row>
    <row r="315" spans="1:11">
      <c r="A315" s="5" t="s">
        <v>394</v>
      </c>
      <c r="B315" s="6">
        <v>19570.849999999999</v>
      </c>
      <c r="C315" s="23">
        <f t="shared" si="12"/>
        <v>-1.3505873532751007E-3</v>
      </c>
      <c r="E315" s="2" t="s">
        <v>394</v>
      </c>
      <c r="F315" s="40">
        <v>824.85</v>
      </c>
      <c r="G315" s="23">
        <f t="shared" si="13"/>
        <v>1.0787196657826521E-2</v>
      </c>
      <c r="H315" s="25"/>
      <c r="I315" s="2" t="s">
        <v>406</v>
      </c>
      <c r="J315" s="3">
        <v>7.0709999999999997</v>
      </c>
      <c r="K315" s="26">
        <f t="shared" si="14"/>
        <v>-2.2602072060152207E-3</v>
      </c>
    </row>
    <row r="316" spans="1:11">
      <c r="A316" s="5" t="s">
        <v>395</v>
      </c>
      <c r="B316" s="6">
        <v>19597.3</v>
      </c>
      <c r="C316" s="23">
        <f t="shared" si="12"/>
        <v>4.1059209962603233E-3</v>
      </c>
      <c r="E316" s="2" t="s">
        <v>395</v>
      </c>
      <c r="F316" s="40">
        <v>816</v>
      </c>
      <c r="G316" s="23">
        <f t="shared" si="13"/>
        <v>1.5374943969028068E-2</v>
      </c>
      <c r="H316" s="25"/>
      <c r="I316" s="2" t="s">
        <v>407</v>
      </c>
      <c r="J316" s="3">
        <v>7.0869999999999997</v>
      </c>
      <c r="K316" s="26">
        <f t="shared" si="14"/>
        <v>5.6457305663340854E-4</v>
      </c>
    </row>
    <row r="317" spans="1:11">
      <c r="A317" s="5" t="s">
        <v>396</v>
      </c>
      <c r="B317" s="6">
        <v>19517</v>
      </c>
      <c r="C317" s="23">
        <f t="shared" si="12"/>
        <v>6.9591384917051941E-3</v>
      </c>
      <c r="E317" s="2" t="s">
        <v>396</v>
      </c>
      <c r="F317" s="40">
        <v>803.55</v>
      </c>
      <c r="G317" s="23">
        <f t="shared" si="13"/>
        <v>1.4288643174027208E-2</v>
      </c>
      <c r="H317" s="25"/>
      <c r="I317" s="2" t="s">
        <v>408</v>
      </c>
      <c r="J317" s="3">
        <v>7.0830000000000002</v>
      </c>
      <c r="K317" s="26">
        <f t="shared" si="14"/>
        <v>1.5542214361433518E-3</v>
      </c>
    </row>
    <row r="318" spans="1:11">
      <c r="A318" s="5" t="s">
        <v>397</v>
      </c>
      <c r="B318" s="6">
        <v>19381.650000000001</v>
      </c>
      <c r="C318" s="23">
        <f t="shared" si="12"/>
        <v>-7.4483358208647541E-3</v>
      </c>
      <c r="E318" s="2" t="s">
        <v>397</v>
      </c>
      <c r="F318" s="40">
        <v>792.15</v>
      </c>
      <c r="G318" s="23">
        <f t="shared" si="13"/>
        <v>1.4623861833522484E-2</v>
      </c>
      <c r="H318" s="25"/>
      <c r="I318" s="2" t="s">
        <v>409</v>
      </c>
      <c r="J318" s="3">
        <v>7.0720000000000001</v>
      </c>
      <c r="K318" s="26">
        <f t="shared" si="14"/>
        <v>1.9816000822640342E-3</v>
      </c>
    </row>
    <row r="319" spans="1:11">
      <c r="A319" s="5" t="s">
        <v>398</v>
      </c>
      <c r="B319" s="6">
        <v>19526.55</v>
      </c>
      <c r="C319" s="23">
        <f t="shared" si="12"/>
        <v>-1.0545154913078857E-2</v>
      </c>
      <c r="E319" s="2" t="s">
        <v>398</v>
      </c>
      <c r="F319" s="40">
        <v>780.65</v>
      </c>
      <c r="G319" s="23">
        <f t="shared" si="13"/>
        <v>-9.6249587733741402E-3</v>
      </c>
      <c r="H319" s="25"/>
      <c r="I319" s="2" t="s">
        <v>410</v>
      </c>
      <c r="J319" s="3">
        <v>7.0579999999999998</v>
      </c>
      <c r="K319" s="26">
        <f t="shared" si="14"/>
        <v>-2.2643655302105716E-3</v>
      </c>
    </row>
    <row r="320" spans="1:11">
      <c r="A320" s="5" t="s">
        <v>399</v>
      </c>
      <c r="B320" s="6">
        <v>19733.55</v>
      </c>
      <c r="C320" s="23">
        <f t="shared" si="12"/>
        <v>-1.0256450116385468E-3</v>
      </c>
      <c r="E320" s="2" t="s">
        <v>399</v>
      </c>
      <c r="F320" s="40">
        <v>788.2</v>
      </c>
      <c r="G320" s="23">
        <f t="shared" si="13"/>
        <v>4.4414835284884899E-4</v>
      </c>
      <c r="H320" s="25"/>
      <c r="I320" s="2" t="s">
        <v>411</v>
      </c>
      <c r="J320" s="3">
        <v>7.0739999999999998</v>
      </c>
      <c r="K320" s="26">
        <f t="shared" si="14"/>
        <v>-2.1181960895916272E-3</v>
      </c>
    </row>
    <row r="321" spans="1:11">
      <c r="A321" s="5" t="s">
        <v>401</v>
      </c>
      <c r="B321" s="6">
        <v>19753.8</v>
      </c>
      <c r="C321" s="23">
        <f t="shared" si="12"/>
        <v>5.4695776061646278E-3</v>
      </c>
      <c r="E321" s="2" t="s">
        <v>401</v>
      </c>
      <c r="F321" s="40">
        <v>787.85</v>
      </c>
      <c r="G321" s="23">
        <f t="shared" si="13"/>
        <v>-1.3740289283690031E-2</v>
      </c>
      <c r="H321" s="25"/>
      <c r="I321" s="2" t="s">
        <v>412</v>
      </c>
      <c r="J321" s="3">
        <v>7.0890000000000004</v>
      </c>
      <c r="K321" s="26">
        <f t="shared" si="14"/>
        <v>2.5423742507767431E-3</v>
      </c>
    </row>
    <row r="322" spans="1:11">
      <c r="A322" s="5" t="s">
        <v>402</v>
      </c>
      <c r="B322" s="6">
        <v>19646.05</v>
      </c>
      <c r="C322" s="23">
        <f t="shared" si="12"/>
        <v>-7.0472793931755033E-4</v>
      </c>
      <c r="E322" s="2" t="s">
        <v>402</v>
      </c>
      <c r="F322" s="40">
        <v>798.75</v>
      </c>
      <c r="G322" s="23">
        <f t="shared" si="13"/>
        <v>-2.9118089495533562E-2</v>
      </c>
      <c r="H322" s="25"/>
      <c r="I322" s="2" t="s">
        <v>413</v>
      </c>
      <c r="J322" s="3">
        <v>7.0709999999999997</v>
      </c>
      <c r="K322" s="26">
        <f t="shared" si="14"/>
        <v>-6.6248744658972368E-3</v>
      </c>
    </row>
    <row r="323" spans="1:11">
      <c r="A323" s="5" t="s">
        <v>403</v>
      </c>
      <c r="B323" s="6">
        <v>19659.900000000001</v>
      </c>
      <c r="C323" s="23">
        <f t="shared" si="12"/>
        <v>-6.0043488655605838E-3</v>
      </c>
      <c r="E323" s="2" t="s">
        <v>403</v>
      </c>
      <c r="F323" s="40">
        <v>822.35</v>
      </c>
      <c r="G323" s="23">
        <f t="shared" si="13"/>
        <v>1.9710213496301688E-2</v>
      </c>
      <c r="H323" s="25"/>
      <c r="I323" s="2" t="s">
        <v>414</v>
      </c>
      <c r="J323" s="3">
        <v>7.1180000000000003</v>
      </c>
      <c r="K323" s="26">
        <f t="shared" si="14"/>
        <v>3.236476475995106E-3</v>
      </c>
    </row>
    <row r="324" spans="1:11">
      <c r="A324" s="5" t="s">
        <v>404</v>
      </c>
      <c r="B324" s="6">
        <v>19778.3</v>
      </c>
      <c r="C324" s="23">
        <f t="shared" ref="C324:C387" si="15">LN(B324/B325)</f>
        <v>4.9519981374134591E-3</v>
      </c>
      <c r="E324" s="2" t="s">
        <v>404</v>
      </c>
      <c r="F324" s="40">
        <v>806.3</v>
      </c>
      <c r="G324" s="23">
        <f t="shared" ref="G324:G387" si="16">LN(F324/F325)</f>
        <v>2.7983087863935809E-2</v>
      </c>
      <c r="H324" s="25"/>
      <c r="I324" s="2" t="s">
        <v>415</v>
      </c>
      <c r="J324" s="3">
        <v>7.0949999999999998</v>
      </c>
      <c r="K324" s="26">
        <f t="shared" ref="K324:K387" si="17">LN(J324/J325)</f>
        <v>-7.5821761727088519E-3</v>
      </c>
    </row>
    <row r="325" spans="1:11">
      <c r="A325" s="5" t="s">
        <v>405</v>
      </c>
      <c r="B325" s="6">
        <v>19680.599999999999</v>
      </c>
      <c r="C325" s="23">
        <f t="shared" si="15"/>
        <v>4.1928242334364116E-4</v>
      </c>
      <c r="E325" s="2" t="s">
        <v>405</v>
      </c>
      <c r="F325" s="40">
        <v>784.05</v>
      </c>
      <c r="G325" s="23">
        <f t="shared" si="16"/>
        <v>-5.4059342388219798E-3</v>
      </c>
      <c r="H325" s="25"/>
      <c r="I325" s="2" t="s">
        <v>416</v>
      </c>
      <c r="J325" s="3">
        <v>7.149</v>
      </c>
      <c r="K325" s="26">
        <f t="shared" si="17"/>
        <v>-1.3978196293331405E-3</v>
      </c>
    </row>
    <row r="326" spans="1:11">
      <c r="A326" s="5" t="s">
        <v>406</v>
      </c>
      <c r="B326" s="6">
        <v>19672.349999999999</v>
      </c>
      <c r="C326" s="23">
        <f t="shared" si="15"/>
        <v>-3.6861981977146939E-3</v>
      </c>
      <c r="E326" s="2" t="s">
        <v>406</v>
      </c>
      <c r="F326" s="40">
        <v>788.3</v>
      </c>
      <c r="G326" s="23">
        <f t="shared" si="16"/>
        <v>4.5614316917038392E-2</v>
      </c>
      <c r="H326" s="25"/>
      <c r="I326" s="2" t="s">
        <v>417</v>
      </c>
      <c r="J326" s="3">
        <v>7.1589999999999998</v>
      </c>
      <c r="K326" s="26">
        <f t="shared" si="17"/>
        <v>1.6776181762060446E-3</v>
      </c>
    </row>
    <row r="327" spans="1:11">
      <c r="A327" s="5" t="s">
        <v>407</v>
      </c>
      <c r="B327" s="6">
        <v>19745</v>
      </c>
      <c r="C327" s="23">
        <f t="shared" si="15"/>
        <v>-1.1788935034292592E-2</v>
      </c>
      <c r="E327" s="2" t="s">
        <v>407</v>
      </c>
      <c r="F327" s="40">
        <v>753.15</v>
      </c>
      <c r="G327" s="23">
        <f t="shared" si="16"/>
        <v>1.6736232120762994E-2</v>
      </c>
      <c r="H327" s="25"/>
      <c r="I327" s="2" t="s">
        <v>418</v>
      </c>
      <c r="J327" s="3">
        <v>7.1470000000000002</v>
      </c>
      <c r="K327" s="26">
        <f t="shared" si="17"/>
        <v>5.8939266887777977E-3</v>
      </c>
    </row>
    <row r="328" spans="1:11">
      <c r="A328" s="5" t="s">
        <v>408</v>
      </c>
      <c r="B328" s="6">
        <v>19979.150000000001</v>
      </c>
      <c r="C328" s="23">
        <f t="shared" si="15"/>
        <v>7.3344496296331371E-3</v>
      </c>
      <c r="E328" s="2" t="s">
        <v>408</v>
      </c>
      <c r="F328" s="40">
        <v>740.65</v>
      </c>
      <c r="G328" s="23">
        <f t="shared" si="16"/>
        <v>2.8138087773240079E-2</v>
      </c>
      <c r="H328" s="25"/>
      <c r="I328" s="2" t="s">
        <v>419</v>
      </c>
      <c r="J328" s="3">
        <v>7.1050000000000004</v>
      </c>
      <c r="K328" s="26">
        <f t="shared" si="17"/>
        <v>-1.9685045726721981E-3</v>
      </c>
    </row>
    <row r="329" spans="1:11">
      <c r="A329" s="5" t="s">
        <v>409</v>
      </c>
      <c r="B329" s="6">
        <v>19833.150000000001</v>
      </c>
      <c r="C329" s="23">
        <f t="shared" si="15"/>
        <v>4.2392642007422158E-3</v>
      </c>
      <c r="E329" s="2" t="s">
        <v>409</v>
      </c>
      <c r="F329" s="40">
        <v>720.1</v>
      </c>
      <c r="G329" s="23">
        <f t="shared" si="16"/>
        <v>-1.4570687746980392E-3</v>
      </c>
      <c r="H329" s="25"/>
      <c r="I329" s="2" t="s">
        <v>420</v>
      </c>
      <c r="J329" s="3">
        <v>7.1189999999999998</v>
      </c>
      <c r="K329" s="26">
        <f t="shared" si="17"/>
        <v>2.8097780460218215E-4</v>
      </c>
    </row>
    <row r="330" spans="1:11">
      <c r="A330" s="5" t="s">
        <v>410</v>
      </c>
      <c r="B330" s="6">
        <v>19749.25</v>
      </c>
      <c r="C330" s="23">
        <f t="shared" si="15"/>
        <v>1.9158307663970271E-3</v>
      </c>
      <c r="E330" s="2" t="s">
        <v>410</v>
      </c>
      <c r="F330" s="40">
        <v>721.15</v>
      </c>
      <c r="G330" s="23">
        <f t="shared" si="16"/>
        <v>2.6344117708612322E-2</v>
      </c>
      <c r="H330" s="25"/>
      <c r="I330" s="2" t="s">
        <v>421</v>
      </c>
      <c r="J330" s="3">
        <v>7.117</v>
      </c>
      <c r="K330" s="26">
        <f t="shared" si="17"/>
        <v>9.8404450198445433E-4</v>
      </c>
    </row>
    <row r="331" spans="1:11">
      <c r="A331" s="5" t="s">
        <v>411</v>
      </c>
      <c r="B331" s="6">
        <v>19711.45</v>
      </c>
      <c r="C331" s="23">
        <f t="shared" si="15"/>
        <v>7.4829856798224494E-3</v>
      </c>
      <c r="E331" s="2" t="s">
        <v>411</v>
      </c>
      <c r="F331" s="40">
        <v>702.4</v>
      </c>
      <c r="G331" s="23">
        <f t="shared" si="16"/>
        <v>4.2719829770379532E-4</v>
      </c>
      <c r="H331" s="25"/>
      <c r="I331" s="2" t="s">
        <v>422</v>
      </c>
      <c r="J331" s="3">
        <v>7.11</v>
      </c>
      <c r="K331" s="26">
        <f t="shared" si="17"/>
        <v>7.6239251106593664E-3</v>
      </c>
    </row>
    <row r="332" spans="1:11">
      <c r="A332" s="5" t="s">
        <v>412</v>
      </c>
      <c r="B332" s="6">
        <v>19564.5</v>
      </c>
      <c r="C332" s="23">
        <f t="shared" si="15"/>
        <v>7.735121594226721E-3</v>
      </c>
      <c r="E332" s="2" t="s">
        <v>412</v>
      </c>
      <c r="F332" s="40">
        <v>702.1</v>
      </c>
      <c r="G332" s="23">
        <f t="shared" si="16"/>
        <v>2.7215019215025706E-2</v>
      </c>
      <c r="H332" s="25"/>
      <c r="I332" s="2" t="s">
        <v>423</v>
      </c>
      <c r="J332" s="3">
        <v>7.056</v>
      </c>
      <c r="K332" s="26">
        <f t="shared" si="17"/>
        <v>-9.9157172229494056E-4</v>
      </c>
    </row>
    <row r="333" spans="1:11">
      <c r="A333" s="5" t="s">
        <v>413</v>
      </c>
      <c r="B333" s="6">
        <v>19413.75</v>
      </c>
      <c r="C333" s="23">
        <f t="shared" si="15"/>
        <v>1.5181178258223326E-3</v>
      </c>
      <c r="E333" s="2" t="s">
        <v>413</v>
      </c>
      <c r="F333" s="40">
        <v>683.25</v>
      </c>
      <c r="G333" s="23">
        <f t="shared" si="16"/>
        <v>9.706672285662802E-3</v>
      </c>
      <c r="H333" s="25"/>
      <c r="I333" s="2" t="s">
        <v>424</v>
      </c>
      <c r="J333" s="3">
        <v>7.0629999999999997</v>
      </c>
      <c r="K333" s="26">
        <f t="shared" si="17"/>
        <v>-4.2465851016833522E-4</v>
      </c>
    </row>
    <row r="334" spans="1:11">
      <c r="A334" s="5" t="s">
        <v>414</v>
      </c>
      <c r="B334" s="6">
        <v>19384.3</v>
      </c>
      <c r="C334" s="23">
        <f t="shared" si="15"/>
        <v>-2.8384742821917232E-3</v>
      </c>
      <c r="E334" s="2" t="s">
        <v>414</v>
      </c>
      <c r="F334" s="40">
        <v>676.65</v>
      </c>
      <c r="G334" s="23">
        <f t="shared" si="16"/>
        <v>8.981318490386421E-3</v>
      </c>
      <c r="H334" s="25"/>
      <c r="I334" s="2" t="s">
        <v>425</v>
      </c>
      <c r="J334" s="3">
        <v>7.0659999999999998</v>
      </c>
      <c r="K334" s="26">
        <f t="shared" si="17"/>
        <v>-1.1315418463354106E-3</v>
      </c>
    </row>
    <row r="335" spans="1:11">
      <c r="A335" s="5" t="s">
        <v>415</v>
      </c>
      <c r="B335" s="6">
        <v>19439.400000000001</v>
      </c>
      <c r="C335" s="23">
        <f t="shared" si="15"/>
        <v>4.3046517974119156E-3</v>
      </c>
      <c r="E335" s="2" t="s">
        <v>415</v>
      </c>
      <c r="F335" s="40">
        <v>670.6</v>
      </c>
      <c r="G335" s="23">
        <f t="shared" si="16"/>
        <v>1.01919347462541E-2</v>
      </c>
      <c r="H335" s="25"/>
      <c r="I335" s="2" t="s">
        <v>426</v>
      </c>
      <c r="J335" s="3">
        <v>7.0739999999999998</v>
      </c>
      <c r="K335" s="26">
        <f t="shared" si="17"/>
        <v>-1.6949156599914295E-3</v>
      </c>
    </row>
    <row r="336" spans="1:11">
      <c r="A336" s="5" t="s">
        <v>416</v>
      </c>
      <c r="B336" s="6">
        <v>19355.900000000001</v>
      </c>
      <c r="C336" s="23">
        <f t="shared" si="15"/>
        <v>1.2458741727910268E-3</v>
      </c>
      <c r="E336" s="2" t="s">
        <v>416</v>
      </c>
      <c r="F336" s="40">
        <v>663.8</v>
      </c>
      <c r="G336" s="23">
        <f t="shared" si="16"/>
        <v>-3.7623150618031932E-2</v>
      </c>
      <c r="H336" s="25"/>
      <c r="I336" s="2" t="s">
        <v>427</v>
      </c>
      <c r="J336" s="3">
        <v>7.0860000000000003</v>
      </c>
      <c r="K336" s="26">
        <f t="shared" si="17"/>
        <v>2.6849447345630171E-3</v>
      </c>
    </row>
    <row r="337" spans="1:11">
      <c r="A337" s="5" t="s">
        <v>417</v>
      </c>
      <c r="B337" s="6">
        <v>19331.8</v>
      </c>
      <c r="C337" s="23">
        <f t="shared" si="15"/>
        <v>-8.524586056305487E-3</v>
      </c>
      <c r="E337" s="2" t="s">
        <v>417</v>
      </c>
      <c r="F337" s="40">
        <v>689.25</v>
      </c>
      <c r="G337" s="23">
        <f t="shared" si="16"/>
        <v>3.0941694884877816E-2</v>
      </c>
      <c r="H337" s="25"/>
      <c r="I337" s="2" t="s">
        <v>428</v>
      </c>
      <c r="J337" s="3">
        <v>7.0670000000000002</v>
      </c>
      <c r="K337" s="26">
        <f t="shared" si="17"/>
        <v>1.132663295382123E-3</v>
      </c>
    </row>
    <row r="338" spans="1:11">
      <c r="A338" s="5" t="s">
        <v>418</v>
      </c>
      <c r="B338" s="6">
        <v>19497.3</v>
      </c>
      <c r="C338" s="23">
        <f t="shared" si="15"/>
        <v>5.0802509522156619E-3</v>
      </c>
      <c r="E338" s="2" t="s">
        <v>418</v>
      </c>
      <c r="F338" s="40">
        <v>668.25</v>
      </c>
      <c r="G338" s="23">
        <f t="shared" si="16"/>
        <v>6.3802055425945543E-3</v>
      </c>
      <c r="H338" s="25"/>
      <c r="I338" s="2" t="s">
        <v>429</v>
      </c>
      <c r="J338" s="3">
        <v>7.0590000000000002</v>
      </c>
      <c r="K338" s="26">
        <f t="shared" si="17"/>
        <v>8.5034018729296629E-4</v>
      </c>
    </row>
    <row r="339" spans="1:11">
      <c r="A339" s="5" t="s">
        <v>419</v>
      </c>
      <c r="B339" s="6">
        <v>19398.5</v>
      </c>
      <c r="C339" s="23">
        <f t="shared" si="15"/>
        <v>4.8984854347202441E-4</v>
      </c>
      <c r="E339" s="2" t="s">
        <v>419</v>
      </c>
      <c r="F339" s="40">
        <v>664</v>
      </c>
      <c r="G339" s="23">
        <f t="shared" si="16"/>
        <v>2.1848393147688491E-2</v>
      </c>
      <c r="H339" s="25"/>
      <c r="I339" s="2" t="s">
        <v>430</v>
      </c>
      <c r="J339" s="3">
        <v>7.0529999999999999</v>
      </c>
      <c r="K339" s="26">
        <f t="shared" si="17"/>
        <v>2.6975241742514611E-3</v>
      </c>
    </row>
    <row r="340" spans="1:11">
      <c r="A340" s="5" t="s">
        <v>420</v>
      </c>
      <c r="B340" s="6">
        <v>19389</v>
      </c>
      <c r="C340" s="23">
        <f t="shared" si="15"/>
        <v>3.4330872964505156E-3</v>
      </c>
      <c r="E340" s="2" t="s">
        <v>420</v>
      </c>
      <c r="F340" s="40">
        <v>649.65</v>
      </c>
      <c r="G340" s="23">
        <f t="shared" si="16"/>
        <v>-1.4972397943148535E-2</v>
      </c>
      <c r="H340" s="25"/>
      <c r="I340" s="2" t="s">
        <v>431</v>
      </c>
      <c r="J340" s="3">
        <v>7.0339999999999998</v>
      </c>
      <c r="K340" s="26">
        <f t="shared" si="17"/>
        <v>-2.842928235209782E-4</v>
      </c>
    </row>
    <row r="341" spans="1:11">
      <c r="A341" s="5" t="s">
        <v>421</v>
      </c>
      <c r="B341" s="6">
        <v>19322.55</v>
      </c>
      <c r="C341" s="23">
        <f t="shared" si="15"/>
        <v>6.9330038087148356E-3</v>
      </c>
      <c r="E341" s="2" t="s">
        <v>421</v>
      </c>
      <c r="F341" s="40">
        <v>659.45</v>
      </c>
      <c r="G341" s="23">
        <f t="shared" si="16"/>
        <v>-2.4786921771070249E-2</v>
      </c>
      <c r="H341" s="25"/>
      <c r="I341" s="2" t="s">
        <v>432</v>
      </c>
      <c r="J341" s="3">
        <v>7.0359999999999996</v>
      </c>
      <c r="K341" s="26">
        <f t="shared" si="17"/>
        <v>3.559482650481097E-3</v>
      </c>
    </row>
    <row r="342" spans="1:11">
      <c r="A342" s="5" t="s">
        <v>422</v>
      </c>
      <c r="B342" s="6">
        <v>19189.05</v>
      </c>
      <c r="C342" s="23">
        <f t="shared" si="15"/>
        <v>1.1370324916684512E-2</v>
      </c>
      <c r="E342" s="2" t="s">
        <v>422</v>
      </c>
      <c r="F342" s="40">
        <v>676</v>
      </c>
      <c r="G342" s="23">
        <f t="shared" si="16"/>
        <v>5.9189110931914487E-4</v>
      </c>
      <c r="H342" s="25"/>
      <c r="I342" s="2" t="s">
        <v>433</v>
      </c>
      <c r="J342" s="3">
        <v>7.0110000000000001</v>
      </c>
      <c r="K342" s="26">
        <f t="shared" si="17"/>
        <v>1.2845216923566189E-3</v>
      </c>
    </row>
    <row r="343" spans="1:11">
      <c r="A343" s="5" t="s">
        <v>423</v>
      </c>
      <c r="B343" s="6">
        <v>18972.099999999999</v>
      </c>
      <c r="C343" s="23">
        <f t="shared" si="15"/>
        <v>8.1875052167941238E-3</v>
      </c>
      <c r="E343" s="2" t="s">
        <v>423</v>
      </c>
      <c r="F343" s="40">
        <v>675.6</v>
      </c>
      <c r="G343" s="23">
        <f t="shared" si="16"/>
        <v>2.9897817664071177E-2</v>
      </c>
      <c r="H343" s="25"/>
      <c r="I343" s="2" t="s">
        <v>434</v>
      </c>
      <c r="J343" s="3">
        <v>7.0019999999999998</v>
      </c>
      <c r="K343" s="26">
        <f t="shared" si="17"/>
        <v>-1.9974325374080156E-3</v>
      </c>
    </row>
    <row r="344" spans="1:11">
      <c r="A344" s="5" t="s">
        <v>424</v>
      </c>
      <c r="B344" s="6">
        <v>18817.400000000001</v>
      </c>
      <c r="C344" s="23">
        <f t="shared" si="15"/>
        <v>6.729148846371014E-3</v>
      </c>
      <c r="E344" s="2" t="s">
        <v>424</v>
      </c>
      <c r="F344" s="40">
        <v>655.7</v>
      </c>
      <c r="G344" s="23">
        <f t="shared" si="16"/>
        <v>1.5833087651712475E-2</v>
      </c>
      <c r="H344" s="25"/>
      <c r="I344" s="2" t="s">
        <v>435</v>
      </c>
      <c r="J344" s="3">
        <v>7.016</v>
      </c>
      <c r="K344" s="26">
        <f t="shared" si="17"/>
        <v>-3.2728595561125466E-3</v>
      </c>
    </row>
    <row r="345" spans="1:11">
      <c r="A345" s="5" t="s">
        <v>425</v>
      </c>
      <c r="B345" s="6">
        <v>18691.2</v>
      </c>
      <c r="C345" s="23">
        <f t="shared" si="15"/>
        <v>1.3759247500199831E-3</v>
      </c>
      <c r="E345" s="2" t="s">
        <v>425</v>
      </c>
      <c r="F345" s="40">
        <v>645.4</v>
      </c>
      <c r="G345" s="23">
        <f t="shared" si="16"/>
        <v>1.939985747368517E-2</v>
      </c>
      <c r="H345" s="25"/>
      <c r="I345" s="2" t="s">
        <v>436</v>
      </c>
      <c r="J345" s="3">
        <v>7.0389999999999997</v>
      </c>
      <c r="K345" s="26">
        <f t="shared" si="17"/>
        <v>2.5604565908828071E-3</v>
      </c>
    </row>
    <row r="346" spans="1:11">
      <c r="A346" s="5" t="s">
        <v>426</v>
      </c>
      <c r="B346" s="6">
        <v>18665.5</v>
      </c>
      <c r="C346" s="23">
        <f t="shared" si="15"/>
        <v>-5.6495438985202338E-3</v>
      </c>
      <c r="E346" s="2" t="s">
        <v>426</v>
      </c>
      <c r="F346" s="40">
        <v>633</v>
      </c>
      <c r="G346" s="23">
        <f t="shared" si="16"/>
        <v>8.4080768206900719E-3</v>
      </c>
      <c r="H346" s="25"/>
      <c r="I346" s="2" t="s">
        <v>437</v>
      </c>
      <c r="J346" s="3">
        <v>7.0209999999999999</v>
      </c>
      <c r="K346" s="26">
        <f t="shared" si="17"/>
        <v>5.5702493522675409E-3</v>
      </c>
    </row>
    <row r="347" spans="1:11">
      <c r="A347" s="5" t="s">
        <v>427</v>
      </c>
      <c r="B347" s="6">
        <v>18771.25</v>
      </c>
      <c r="C347" s="23">
        <f t="shared" si="15"/>
        <v>-4.5497990950773125E-3</v>
      </c>
      <c r="E347" s="2" t="s">
        <v>427</v>
      </c>
      <c r="F347" s="40">
        <v>627.70000000000005</v>
      </c>
      <c r="G347" s="23">
        <f t="shared" si="16"/>
        <v>-2.4160136388609574E-2</v>
      </c>
      <c r="H347" s="25"/>
      <c r="I347" s="2" t="s">
        <v>438</v>
      </c>
      <c r="J347" s="3">
        <v>6.9820000000000002</v>
      </c>
      <c r="K347" s="26">
        <f t="shared" si="17"/>
        <v>7.1638372574482525E-4</v>
      </c>
    </row>
    <row r="348" spans="1:11">
      <c r="A348" s="5" t="s">
        <v>428</v>
      </c>
      <c r="B348" s="6">
        <v>18856.849999999999</v>
      </c>
      <c r="C348" s="23">
        <f t="shared" si="15"/>
        <v>2.1314697022533084E-3</v>
      </c>
      <c r="E348" s="2" t="s">
        <v>428</v>
      </c>
      <c r="F348" s="40">
        <v>643.04999999999995</v>
      </c>
      <c r="G348" s="23">
        <f t="shared" si="16"/>
        <v>-1.2432980076971486E-3</v>
      </c>
      <c r="H348" s="25"/>
      <c r="I348" s="2" t="s">
        <v>439</v>
      </c>
      <c r="J348" s="3">
        <v>6.9770000000000003</v>
      </c>
      <c r="K348" s="26">
        <f t="shared" si="17"/>
        <v>-2.8624608066600914E-3</v>
      </c>
    </row>
    <row r="349" spans="1:11">
      <c r="A349" s="5" t="s">
        <v>429</v>
      </c>
      <c r="B349" s="6">
        <v>18816.7</v>
      </c>
      <c r="C349" s="23">
        <f t="shared" si="15"/>
        <v>3.2603965574623172E-3</v>
      </c>
      <c r="E349" s="2" t="s">
        <v>429</v>
      </c>
      <c r="F349" s="40">
        <v>643.85</v>
      </c>
      <c r="G349" s="23">
        <f t="shared" si="16"/>
        <v>5.3727985972333884E-3</v>
      </c>
      <c r="H349" s="25"/>
      <c r="I349" s="2" t="s">
        <v>440</v>
      </c>
      <c r="J349" s="3">
        <v>6.9969999999999999</v>
      </c>
      <c r="K349" s="26">
        <f t="shared" si="17"/>
        <v>1.859667226458591E-3</v>
      </c>
    </row>
    <row r="350" spans="1:11">
      <c r="A350" s="5" t="s">
        <v>430</v>
      </c>
      <c r="B350" s="6">
        <v>18755.45</v>
      </c>
      <c r="C350" s="23">
        <f t="shared" si="15"/>
        <v>-3.7545162773133895E-3</v>
      </c>
      <c r="E350" s="2" t="s">
        <v>430</v>
      </c>
      <c r="F350" s="40">
        <v>640.4</v>
      </c>
      <c r="G350" s="23">
        <f t="shared" si="16"/>
        <v>-3.1960116069301167E-3</v>
      </c>
      <c r="H350" s="25"/>
      <c r="I350" s="2" t="s">
        <v>441</v>
      </c>
      <c r="J350" s="3">
        <v>6.984</v>
      </c>
      <c r="K350" s="26">
        <f t="shared" si="17"/>
        <v>7.1617850228657186E-4</v>
      </c>
    </row>
    <row r="351" spans="1:11">
      <c r="A351" s="5" t="s">
        <v>431</v>
      </c>
      <c r="B351" s="6">
        <v>18826</v>
      </c>
      <c r="C351" s="23">
        <f t="shared" si="15"/>
        <v>7.3519354661314941E-3</v>
      </c>
      <c r="E351" s="2" t="s">
        <v>431</v>
      </c>
      <c r="F351" s="40">
        <v>642.45000000000005</v>
      </c>
      <c r="G351" s="23">
        <f t="shared" si="16"/>
        <v>0</v>
      </c>
      <c r="H351" s="25"/>
      <c r="I351" s="2" t="s">
        <v>442</v>
      </c>
      <c r="J351" s="3">
        <v>6.9790000000000001</v>
      </c>
      <c r="K351" s="26">
        <f t="shared" si="17"/>
        <v>-1.4318444599773976E-3</v>
      </c>
    </row>
    <row r="352" spans="1:11">
      <c r="A352" s="5" t="s">
        <v>432</v>
      </c>
      <c r="B352" s="6">
        <v>18688.099999999999</v>
      </c>
      <c r="C352" s="23">
        <f t="shared" si="15"/>
        <v>-3.6214119270170913E-3</v>
      </c>
      <c r="E352" s="2" t="s">
        <v>432</v>
      </c>
      <c r="F352" s="40">
        <v>642.45000000000005</v>
      </c>
      <c r="G352" s="23">
        <f t="shared" si="16"/>
        <v>7.8131501453585217E-3</v>
      </c>
      <c r="H352" s="25"/>
      <c r="I352" s="2" t="s">
        <v>443</v>
      </c>
      <c r="J352" s="3">
        <v>6.9889999999999999</v>
      </c>
      <c r="K352" s="26">
        <f t="shared" si="17"/>
        <v>-3.1428597298386648E-3</v>
      </c>
    </row>
    <row r="353" spans="1:11">
      <c r="A353" s="5" t="s">
        <v>433</v>
      </c>
      <c r="B353" s="6">
        <v>18755.900000000001</v>
      </c>
      <c r="C353" s="23">
        <f t="shared" si="15"/>
        <v>2.1215820810404676E-3</v>
      </c>
      <c r="E353" s="2" t="s">
        <v>433</v>
      </c>
      <c r="F353" s="40">
        <v>637.45000000000005</v>
      </c>
      <c r="G353" s="23">
        <f t="shared" si="16"/>
        <v>-1.7956874119958621E-2</v>
      </c>
      <c r="H353" s="25"/>
      <c r="I353" s="2" t="s">
        <v>444</v>
      </c>
      <c r="J353" s="3">
        <v>7.0110000000000001</v>
      </c>
      <c r="K353" s="26">
        <f t="shared" si="17"/>
        <v>-1.8525121079849599E-3</v>
      </c>
    </row>
    <row r="354" spans="1:11">
      <c r="A354" s="5" t="s">
        <v>434</v>
      </c>
      <c r="B354" s="6">
        <v>18716.150000000001</v>
      </c>
      <c r="C354" s="23">
        <f t="shared" si="15"/>
        <v>6.1445648760739416E-3</v>
      </c>
      <c r="E354" s="2" t="s">
        <v>434</v>
      </c>
      <c r="F354" s="40">
        <v>649</v>
      </c>
      <c r="G354" s="23">
        <f t="shared" si="16"/>
        <v>1.6232735761818926E-2</v>
      </c>
      <c r="H354" s="25"/>
      <c r="I354" s="2" t="s">
        <v>445</v>
      </c>
      <c r="J354" s="3">
        <v>7.024</v>
      </c>
      <c r="K354" s="26">
        <f t="shared" si="17"/>
        <v>2.9942276594349332E-3</v>
      </c>
    </row>
    <row r="355" spans="1:11">
      <c r="A355" s="5" t="s">
        <v>435</v>
      </c>
      <c r="B355" s="6">
        <v>18601.5</v>
      </c>
      <c r="C355" s="23">
        <f t="shared" si="15"/>
        <v>2.0503223927487504E-3</v>
      </c>
      <c r="E355" s="2" t="s">
        <v>435</v>
      </c>
      <c r="F355" s="40">
        <v>638.54999999999995</v>
      </c>
      <c r="G355" s="23">
        <f t="shared" si="16"/>
        <v>3.9228043400511116E-3</v>
      </c>
      <c r="H355" s="25"/>
      <c r="I355" s="2" t="s">
        <v>446</v>
      </c>
      <c r="J355" s="3">
        <v>7.0030000000000001</v>
      </c>
      <c r="K355" s="26">
        <f t="shared" si="17"/>
        <v>-5.7102071501609558E-4</v>
      </c>
    </row>
    <row r="356" spans="1:11">
      <c r="A356" s="5" t="s">
        <v>436</v>
      </c>
      <c r="B356" s="6">
        <v>18563.400000000001</v>
      </c>
      <c r="C356" s="23">
        <f t="shared" si="15"/>
        <v>-3.8254842952022451E-3</v>
      </c>
      <c r="E356" s="2" t="s">
        <v>436</v>
      </c>
      <c r="F356" s="40">
        <v>636.04999999999995</v>
      </c>
      <c r="G356" s="23">
        <f t="shared" si="16"/>
        <v>-1.9230613259301189E-2</v>
      </c>
      <c r="H356" s="25"/>
      <c r="I356" s="2" t="s">
        <v>447</v>
      </c>
      <c r="J356" s="3">
        <v>7.0069999999999997</v>
      </c>
      <c r="K356" s="26">
        <f t="shared" si="17"/>
        <v>2.429093142677829E-3</v>
      </c>
    </row>
    <row r="357" spans="1:11">
      <c r="A357" s="5" t="s">
        <v>437</v>
      </c>
      <c r="B357" s="6">
        <v>18634.55</v>
      </c>
      <c r="C357" s="23">
        <f t="shared" si="15"/>
        <v>-4.9169084323055657E-3</v>
      </c>
      <c r="E357" s="2" t="s">
        <v>437</v>
      </c>
      <c r="F357" s="40">
        <v>648.4</v>
      </c>
      <c r="G357" s="23">
        <f t="shared" si="16"/>
        <v>-2.2342612262086954E-2</v>
      </c>
      <c r="H357" s="25"/>
      <c r="I357" s="2" t="s">
        <v>448</v>
      </c>
      <c r="J357" s="3">
        <v>6.99</v>
      </c>
      <c r="K357" s="26">
        <f t="shared" si="17"/>
        <v>-3.7126988241629921E-3</v>
      </c>
    </row>
    <row r="358" spans="1:11">
      <c r="A358" s="5" t="s">
        <v>438</v>
      </c>
      <c r="B358" s="6">
        <v>18726.400000000001</v>
      </c>
      <c r="C358" s="23">
        <f t="shared" si="15"/>
        <v>6.826477130569099E-3</v>
      </c>
      <c r="E358" s="2" t="s">
        <v>438</v>
      </c>
      <c r="F358" s="40">
        <v>663.05</v>
      </c>
      <c r="G358" s="23">
        <f t="shared" si="16"/>
        <v>4.8752460333062124E-2</v>
      </c>
      <c r="H358" s="25"/>
      <c r="I358" s="2" t="s">
        <v>449</v>
      </c>
      <c r="J358" s="3">
        <v>7.016</v>
      </c>
      <c r="K358" s="26">
        <f t="shared" si="17"/>
        <v>4.4282623609567928E-3</v>
      </c>
    </row>
    <row r="359" spans="1:11">
      <c r="A359" s="5" t="s">
        <v>439</v>
      </c>
      <c r="B359" s="6">
        <v>18599</v>
      </c>
      <c r="C359" s="23">
        <f t="shared" si="15"/>
        <v>2.7693495028842678E-4</v>
      </c>
      <c r="E359" s="2" t="s">
        <v>439</v>
      </c>
      <c r="F359" s="40">
        <v>631.5</v>
      </c>
      <c r="G359" s="23">
        <f t="shared" si="16"/>
        <v>2.1528581456713672E-2</v>
      </c>
      <c r="H359" s="25"/>
      <c r="I359" s="2" t="s">
        <v>450</v>
      </c>
      <c r="J359" s="3">
        <v>6.9850000000000003</v>
      </c>
      <c r="K359" s="26">
        <f t="shared" si="17"/>
        <v>-2.7164217146801854E-3</v>
      </c>
    </row>
    <row r="360" spans="1:11">
      <c r="A360" s="5" t="s">
        <v>440</v>
      </c>
      <c r="B360" s="6">
        <v>18593.849999999999</v>
      </c>
      <c r="C360" s="23">
        <f t="shared" si="15"/>
        <v>3.2186022433864751E-3</v>
      </c>
      <c r="E360" s="2" t="s">
        <v>440</v>
      </c>
      <c r="F360" s="40">
        <v>618.04999999999995</v>
      </c>
      <c r="G360" s="23">
        <f t="shared" si="16"/>
        <v>6.3301623487286374E-3</v>
      </c>
      <c r="H360" s="25"/>
      <c r="I360" s="2" t="s">
        <v>451</v>
      </c>
      <c r="J360" s="3">
        <v>7.0039999999999996</v>
      </c>
      <c r="K360" s="26">
        <f t="shared" si="17"/>
        <v>3.002790559707238E-3</v>
      </c>
    </row>
    <row r="361" spans="1:11">
      <c r="A361" s="5" t="s">
        <v>441</v>
      </c>
      <c r="B361" s="6">
        <v>18534.099999999999</v>
      </c>
      <c r="C361" s="23">
        <f t="shared" si="15"/>
        <v>2.5039280433874476E-3</v>
      </c>
      <c r="E361" s="2" t="s">
        <v>441</v>
      </c>
      <c r="F361" s="40">
        <v>614.15</v>
      </c>
      <c r="G361" s="23">
        <f t="shared" si="16"/>
        <v>7.4361936126667149E-3</v>
      </c>
      <c r="H361" s="25"/>
      <c r="I361" s="2" t="s">
        <v>452</v>
      </c>
      <c r="J361" s="3">
        <v>6.9829999999999997</v>
      </c>
      <c r="K361" s="26">
        <f t="shared" si="17"/>
        <v>1.5764962061236482E-3</v>
      </c>
    </row>
    <row r="362" spans="1:11">
      <c r="A362" s="5" t="s">
        <v>442</v>
      </c>
      <c r="B362" s="6">
        <v>18487.75</v>
      </c>
      <c r="C362" s="23">
        <f t="shared" si="15"/>
        <v>-2.5201142931687418E-3</v>
      </c>
      <c r="E362" s="2" t="s">
        <v>442</v>
      </c>
      <c r="F362" s="40">
        <v>609.6</v>
      </c>
      <c r="G362" s="23">
        <f t="shared" si="16"/>
        <v>1.963039803400253E-2</v>
      </c>
      <c r="H362" s="25"/>
      <c r="I362" s="2" t="s">
        <v>453</v>
      </c>
      <c r="J362" s="3">
        <v>6.9720000000000004</v>
      </c>
      <c r="K362" s="26">
        <f t="shared" si="17"/>
        <v>1.2917116973647908E-3</v>
      </c>
    </row>
    <row r="363" spans="1:11">
      <c r="A363" s="5" t="s">
        <v>443</v>
      </c>
      <c r="B363" s="6">
        <v>18534.400000000001</v>
      </c>
      <c r="C363" s="23">
        <f t="shared" si="15"/>
        <v>-5.3513543052989016E-3</v>
      </c>
      <c r="E363" s="2" t="s">
        <v>443</v>
      </c>
      <c r="F363" s="40">
        <v>597.75</v>
      </c>
      <c r="G363" s="23">
        <f t="shared" si="16"/>
        <v>3.8551841244292362E-3</v>
      </c>
      <c r="H363" s="25"/>
      <c r="I363" s="2" t="s">
        <v>454</v>
      </c>
      <c r="J363" s="3">
        <v>6.9630000000000001</v>
      </c>
      <c r="K363" s="26">
        <f t="shared" si="17"/>
        <v>-5.4425800346508306E-3</v>
      </c>
    </row>
    <row r="364" spans="1:11">
      <c r="A364" s="5" t="s">
        <v>444</v>
      </c>
      <c r="B364" s="6">
        <v>18633.849999999999</v>
      </c>
      <c r="C364" s="23">
        <f t="shared" si="15"/>
        <v>1.8908217545032591E-3</v>
      </c>
      <c r="E364" s="2" t="s">
        <v>444</v>
      </c>
      <c r="F364" s="40">
        <v>595.45000000000005</v>
      </c>
      <c r="G364" s="23">
        <f t="shared" si="16"/>
        <v>1.5967060831683147E-3</v>
      </c>
      <c r="H364" s="25"/>
      <c r="I364" s="2" t="s">
        <v>455</v>
      </c>
      <c r="J364" s="3">
        <v>7.0010000000000003</v>
      </c>
      <c r="K364" s="26">
        <f t="shared" si="17"/>
        <v>8.5738787761599359E-4</v>
      </c>
    </row>
    <row r="365" spans="1:11">
      <c r="A365" s="5" t="s">
        <v>445</v>
      </c>
      <c r="B365" s="6">
        <v>18598.650000000001</v>
      </c>
      <c r="C365" s="23">
        <f t="shared" si="15"/>
        <v>5.3534011080012102E-3</v>
      </c>
      <c r="E365" s="2" t="s">
        <v>445</v>
      </c>
      <c r="F365" s="40">
        <v>594.5</v>
      </c>
      <c r="G365" s="23">
        <f t="shared" si="16"/>
        <v>5.2281087124597366E-3</v>
      </c>
      <c r="H365" s="25"/>
      <c r="I365" s="2" t="s">
        <v>456</v>
      </c>
      <c r="J365" s="3">
        <v>6.9950000000000001</v>
      </c>
      <c r="K365" s="26">
        <f t="shared" si="17"/>
        <v>-3.9948690594388842E-3</v>
      </c>
    </row>
    <row r="366" spans="1:11">
      <c r="A366" s="5" t="s">
        <v>446</v>
      </c>
      <c r="B366" s="6">
        <v>18499.349999999999</v>
      </c>
      <c r="C366" s="23">
        <f t="shared" si="15"/>
        <v>9.6794661302798419E-3</v>
      </c>
      <c r="E366" s="2" t="s">
        <v>446</v>
      </c>
      <c r="F366" s="40">
        <v>591.4</v>
      </c>
      <c r="G366" s="23">
        <f t="shared" si="16"/>
        <v>-2.6694945193271528E-2</v>
      </c>
      <c r="H366" s="25"/>
      <c r="I366" s="2" t="s">
        <v>457</v>
      </c>
      <c r="J366" s="3">
        <v>7.0229999999999997</v>
      </c>
      <c r="K366" s="26">
        <f t="shared" si="17"/>
        <v>-1.8493496984283691E-3</v>
      </c>
    </row>
    <row r="367" spans="1:11">
      <c r="A367" s="5" t="s">
        <v>447</v>
      </c>
      <c r="B367" s="6">
        <v>18321.150000000001</v>
      </c>
      <c r="C367" s="23">
        <f t="shared" si="15"/>
        <v>1.953202985013659E-3</v>
      </c>
      <c r="E367" s="2" t="s">
        <v>447</v>
      </c>
      <c r="F367" s="40">
        <v>607.4</v>
      </c>
      <c r="G367" s="23">
        <f t="shared" si="16"/>
        <v>-1.8915257089175564E-3</v>
      </c>
      <c r="H367" s="25"/>
      <c r="I367" s="2" t="s">
        <v>458</v>
      </c>
      <c r="J367" s="3">
        <v>7.0359999999999996</v>
      </c>
      <c r="K367" s="26">
        <f t="shared" si="17"/>
        <v>-1.4202530437342148E-3</v>
      </c>
    </row>
    <row r="368" spans="1:11">
      <c r="A368" s="5" t="s">
        <v>448</v>
      </c>
      <c r="B368" s="6">
        <v>18285.400000000001</v>
      </c>
      <c r="C368" s="23">
        <f t="shared" si="15"/>
        <v>-3.4176495183284154E-3</v>
      </c>
      <c r="E368" s="2" t="s">
        <v>448</v>
      </c>
      <c r="F368" s="40">
        <v>608.54999999999995</v>
      </c>
      <c r="G368" s="23">
        <f t="shared" si="16"/>
        <v>-7.3918938933119674E-4</v>
      </c>
      <c r="H368" s="25"/>
      <c r="I368" s="2" t="s">
        <v>459</v>
      </c>
      <c r="J368" s="3">
        <v>7.0460000000000003</v>
      </c>
      <c r="K368" s="26">
        <f t="shared" si="17"/>
        <v>-1.4191442583945754E-4</v>
      </c>
    </row>
    <row r="369" spans="1:11">
      <c r="A369" s="5" t="s">
        <v>449</v>
      </c>
      <c r="B369" s="6">
        <v>18348</v>
      </c>
      <c r="C369" s="23">
        <f t="shared" si="15"/>
        <v>1.8329410735294929E-3</v>
      </c>
      <c r="E369" s="2" t="s">
        <v>449</v>
      </c>
      <c r="F369" s="40">
        <v>609</v>
      </c>
      <c r="G369" s="23">
        <f t="shared" si="16"/>
        <v>4.9382816405825767E-3</v>
      </c>
      <c r="H369" s="25"/>
      <c r="I369" s="2" t="s">
        <v>460</v>
      </c>
      <c r="J369" s="3">
        <v>7.0469999999999997</v>
      </c>
      <c r="K369" s="26">
        <f t="shared" si="17"/>
        <v>4.6938426268989895E-3</v>
      </c>
    </row>
    <row r="370" spans="1:11">
      <c r="A370" s="5" t="s">
        <v>450</v>
      </c>
      <c r="B370" s="6">
        <v>18314.400000000001</v>
      </c>
      <c r="C370" s="23">
        <f t="shared" si="15"/>
        <v>6.0792458392437739E-3</v>
      </c>
      <c r="E370" s="2" t="s">
        <v>450</v>
      </c>
      <c r="F370" s="40">
        <v>606</v>
      </c>
      <c r="G370" s="23">
        <f t="shared" si="16"/>
        <v>-2.9751035998383871E-2</v>
      </c>
      <c r="H370" s="25"/>
      <c r="I370" s="2" t="s">
        <v>461</v>
      </c>
      <c r="J370" s="3">
        <v>7.0140000000000002</v>
      </c>
      <c r="K370" s="26">
        <f t="shared" si="17"/>
        <v>4.2780749315568121E-4</v>
      </c>
    </row>
    <row r="371" spans="1:11">
      <c r="A371" s="5" t="s">
        <v>451</v>
      </c>
      <c r="B371" s="6">
        <v>18203.400000000001</v>
      </c>
      <c r="C371" s="23">
        <f t="shared" si="15"/>
        <v>4.0431229190964193E-3</v>
      </c>
      <c r="E371" s="2" t="s">
        <v>451</v>
      </c>
      <c r="F371" s="40">
        <v>624.29999999999995</v>
      </c>
      <c r="G371" s="23">
        <f t="shared" si="16"/>
        <v>3.2891274923002818E-2</v>
      </c>
      <c r="H371" s="25"/>
      <c r="I371" s="2" t="s">
        <v>462</v>
      </c>
      <c r="J371" s="3">
        <v>7.0110000000000001</v>
      </c>
      <c r="K371" s="26">
        <f t="shared" si="17"/>
        <v>-1.3459153374004688E-2</v>
      </c>
    </row>
    <row r="372" spans="1:11">
      <c r="A372" s="5" t="s">
        <v>452</v>
      </c>
      <c r="B372" s="6">
        <v>18129.95</v>
      </c>
      <c r="C372" s="23">
        <f t="shared" si="15"/>
        <v>-2.8530768395788001E-3</v>
      </c>
      <c r="E372" s="2" t="s">
        <v>452</v>
      </c>
      <c r="F372" s="40">
        <v>604.1</v>
      </c>
      <c r="G372" s="23">
        <f t="shared" si="16"/>
        <v>-7.8321848083208103E-3</v>
      </c>
      <c r="H372" s="25"/>
      <c r="I372" s="2" t="s">
        <v>463</v>
      </c>
      <c r="J372" s="3">
        <v>7.1059999999999999</v>
      </c>
      <c r="K372" s="26">
        <f t="shared" si="17"/>
        <v>-1.4062722047533443E-3</v>
      </c>
    </row>
    <row r="373" spans="1:11">
      <c r="A373" s="5" t="s">
        <v>453</v>
      </c>
      <c r="B373" s="6">
        <v>18181.75</v>
      </c>
      <c r="C373" s="23">
        <f t="shared" si="15"/>
        <v>-5.7447389485387043E-3</v>
      </c>
      <c r="E373" s="2" t="s">
        <v>453</v>
      </c>
      <c r="F373" s="40">
        <v>608.85</v>
      </c>
      <c r="G373" s="23">
        <f t="shared" si="16"/>
        <v>1.6437909512134327E-3</v>
      </c>
      <c r="H373" s="25"/>
      <c r="I373" s="2" t="s">
        <v>464</v>
      </c>
      <c r="J373" s="3">
        <v>7.1159999999999997</v>
      </c>
      <c r="K373" s="26">
        <f t="shared" si="17"/>
        <v>2.6736102607427242E-3</v>
      </c>
    </row>
    <row r="374" spans="1:11">
      <c r="A374" s="5" t="s">
        <v>454</v>
      </c>
      <c r="B374" s="6">
        <v>18286.5</v>
      </c>
      <c r="C374" s="23">
        <f t="shared" si="15"/>
        <v>-6.1250799705598689E-3</v>
      </c>
      <c r="E374" s="2" t="s">
        <v>454</v>
      </c>
      <c r="F374" s="40">
        <v>607.85</v>
      </c>
      <c r="G374" s="23">
        <f t="shared" si="16"/>
        <v>-1.645007406243423E-4</v>
      </c>
      <c r="H374" s="25"/>
      <c r="I374" s="2" t="s">
        <v>465</v>
      </c>
      <c r="J374" s="3">
        <v>7.0970000000000004</v>
      </c>
      <c r="K374" s="26">
        <f t="shared" si="17"/>
        <v>-2.6736102607427445E-3</v>
      </c>
    </row>
    <row r="375" spans="1:11">
      <c r="A375" s="5" t="s">
        <v>455</v>
      </c>
      <c r="B375" s="6">
        <v>18398.849999999999</v>
      </c>
      <c r="C375" s="23">
        <f t="shared" si="15"/>
        <v>4.5786865014996328E-3</v>
      </c>
      <c r="E375" s="2" t="s">
        <v>455</v>
      </c>
      <c r="F375" s="40">
        <v>607.95000000000005</v>
      </c>
      <c r="G375" s="23">
        <f t="shared" si="16"/>
        <v>-8.190724798576042E-3</v>
      </c>
      <c r="H375" s="25"/>
      <c r="I375" s="2" t="s">
        <v>466</v>
      </c>
      <c r="J375" s="3">
        <v>7.1159999999999997</v>
      </c>
      <c r="K375" s="26">
        <f t="shared" si="17"/>
        <v>8.4352598843905838E-4</v>
      </c>
    </row>
    <row r="376" spans="1:11">
      <c r="A376" s="5" t="s">
        <v>456</v>
      </c>
      <c r="B376" s="6">
        <v>18314.8</v>
      </c>
      <c r="C376" s="23">
        <f t="shared" si="15"/>
        <v>9.723641778049823E-4</v>
      </c>
      <c r="E376" s="2" t="s">
        <v>456</v>
      </c>
      <c r="F376" s="40">
        <v>612.95000000000005</v>
      </c>
      <c r="G376" s="23">
        <f t="shared" si="16"/>
        <v>5.4996675747448973E-2</v>
      </c>
      <c r="H376" s="25"/>
      <c r="I376" s="2" t="s">
        <v>467</v>
      </c>
      <c r="J376" s="3">
        <v>7.11</v>
      </c>
      <c r="K376" s="26">
        <f t="shared" si="17"/>
        <v>-1.4063708623132581E-4</v>
      </c>
    </row>
    <row r="377" spans="1:11">
      <c r="A377" s="5" t="s">
        <v>457</v>
      </c>
      <c r="B377" s="6">
        <v>18297</v>
      </c>
      <c r="C377" s="23">
        <f t="shared" si="15"/>
        <v>-9.8874423890292907E-4</v>
      </c>
      <c r="E377" s="2" t="s">
        <v>457</v>
      </c>
      <c r="F377" s="40">
        <v>580.15</v>
      </c>
      <c r="G377" s="23">
        <f t="shared" si="16"/>
        <v>1.7738053110766816E-2</v>
      </c>
      <c r="H377" s="25"/>
      <c r="I377" s="2" t="s">
        <v>468</v>
      </c>
      <c r="J377" s="3">
        <v>7.1109999999999998</v>
      </c>
      <c r="K377" s="26">
        <f t="shared" si="17"/>
        <v>-1.0352638629607351E-2</v>
      </c>
    </row>
    <row r="378" spans="1:11">
      <c r="A378" s="5" t="s">
        <v>458</v>
      </c>
      <c r="B378" s="6">
        <v>18315.099999999999</v>
      </c>
      <c r="C378" s="23">
        <f t="shared" si="15"/>
        <v>2.6871852817707963E-3</v>
      </c>
      <c r="E378" s="2" t="s">
        <v>458</v>
      </c>
      <c r="F378" s="40">
        <v>569.95000000000005</v>
      </c>
      <c r="G378" s="23">
        <f t="shared" si="16"/>
        <v>1.9041446763186996E-2</v>
      </c>
      <c r="H378" s="25"/>
      <c r="I378" s="2" t="s">
        <v>469</v>
      </c>
      <c r="J378" s="3">
        <v>7.1849999999999996</v>
      </c>
      <c r="K378" s="26">
        <f t="shared" si="17"/>
        <v>-4.859433373746622E-3</v>
      </c>
    </row>
    <row r="379" spans="1:11">
      <c r="A379" s="5" t="s">
        <v>459</v>
      </c>
      <c r="B379" s="6">
        <v>18265.95</v>
      </c>
      <c r="C379" s="23">
        <f t="shared" si="15"/>
        <v>8.4860944443795967E-5</v>
      </c>
      <c r="E379" s="2" t="s">
        <v>459</v>
      </c>
      <c r="F379" s="40">
        <v>559.20000000000005</v>
      </c>
      <c r="G379" s="23">
        <f t="shared" si="16"/>
        <v>-1.7285365883417128E-2</v>
      </c>
      <c r="H379" s="25"/>
      <c r="I379" s="2" t="s">
        <v>470</v>
      </c>
      <c r="J379" s="3">
        <v>7.22</v>
      </c>
      <c r="K379" s="26">
        <f t="shared" si="17"/>
        <v>-9.6905939610920813E-4</v>
      </c>
    </row>
    <row r="380" spans="1:11">
      <c r="A380" s="5" t="s">
        <v>460</v>
      </c>
      <c r="B380" s="6">
        <v>18264.400000000001</v>
      </c>
      <c r="C380" s="23">
        <f t="shared" si="15"/>
        <v>1.075604726542361E-2</v>
      </c>
      <c r="E380" s="2" t="s">
        <v>460</v>
      </c>
      <c r="F380" s="40">
        <v>568.95000000000005</v>
      </c>
      <c r="G380" s="23">
        <f t="shared" si="16"/>
        <v>3.2057747650103149E-2</v>
      </c>
      <c r="H380" s="25"/>
      <c r="I380" s="2" t="s">
        <v>471</v>
      </c>
      <c r="J380" s="3">
        <v>7.2270000000000003</v>
      </c>
      <c r="K380" s="26">
        <f t="shared" si="17"/>
        <v>8.3056483179949311E-4</v>
      </c>
    </row>
    <row r="381" spans="1:11">
      <c r="A381" s="5" t="s">
        <v>472</v>
      </c>
      <c r="B381" s="6">
        <v>18069</v>
      </c>
      <c r="C381" s="23">
        <f t="shared" si="15"/>
        <v>-1.0285075027649962E-2</v>
      </c>
      <c r="E381" s="2" t="s">
        <v>472</v>
      </c>
      <c r="F381" s="40">
        <v>551</v>
      </c>
      <c r="G381" s="23">
        <f t="shared" si="16"/>
        <v>7.3774185871146505E-3</v>
      </c>
      <c r="H381" s="25"/>
      <c r="I381" s="2" t="s">
        <v>473</v>
      </c>
      <c r="J381" s="3">
        <v>7.2210000000000001</v>
      </c>
      <c r="K381" s="26">
        <f t="shared" si="17"/>
        <v>-3.5941426580997568E-3</v>
      </c>
    </row>
    <row r="382" spans="1:11">
      <c r="A382" s="5" t="s">
        <v>461</v>
      </c>
      <c r="B382" s="6">
        <v>18255.8</v>
      </c>
      <c r="C382" s="23">
        <f t="shared" si="15"/>
        <v>9.1318302584812369E-3</v>
      </c>
      <c r="E382" s="2" t="s">
        <v>461</v>
      </c>
      <c r="F382" s="40">
        <v>546.95000000000005</v>
      </c>
      <c r="G382" s="23">
        <f t="shared" si="16"/>
        <v>1.0660885824644549E-2</v>
      </c>
      <c r="H382" s="25"/>
      <c r="I382" s="2" t="s">
        <v>474</v>
      </c>
      <c r="J382" s="3">
        <v>7.2469999999999999</v>
      </c>
      <c r="K382" s="26">
        <f t="shared" si="17"/>
        <v>2.4868761089843487E-3</v>
      </c>
    </row>
    <row r="383" spans="1:11">
      <c r="A383" s="5" t="s">
        <v>462</v>
      </c>
      <c r="B383" s="6">
        <v>18089.849999999999</v>
      </c>
      <c r="C383" s="23">
        <f t="shared" si="15"/>
        <v>-3.190068245158949E-3</v>
      </c>
      <c r="E383" s="2" t="s">
        <v>462</v>
      </c>
      <c r="F383" s="40">
        <v>541.15</v>
      </c>
      <c r="G383" s="23">
        <f t="shared" si="16"/>
        <v>-5.0689016877596303E-3</v>
      </c>
      <c r="H383" s="25"/>
      <c r="I383" s="2" t="s">
        <v>475</v>
      </c>
      <c r="J383" s="3">
        <v>7.2290000000000001</v>
      </c>
      <c r="K383" s="26">
        <f t="shared" si="17"/>
        <v>2.2157604966244718E-3</v>
      </c>
    </row>
    <row r="384" spans="1:11">
      <c r="A384" s="5" t="s">
        <v>463</v>
      </c>
      <c r="B384" s="6">
        <v>18147.650000000001</v>
      </c>
      <c r="C384" s="23">
        <f t="shared" si="15"/>
        <v>4.564711144417706E-3</v>
      </c>
      <c r="E384" s="2" t="s">
        <v>463</v>
      </c>
      <c r="F384" s="40">
        <v>543.9</v>
      </c>
      <c r="G384" s="23">
        <f t="shared" si="16"/>
        <v>-3.5313191969443443E-2</v>
      </c>
      <c r="H384" s="25"/>
      <c r="I384" s="2" t="s">
        <v>476</v>
      </c>
      <c r="J384" s="3">
        <v>7.2130000000000001</v>
      </c>
      <c r="K384" s="26">
        <f t="shared" si="17"/>
        <v>-1.5238625931487048E-3</v>
      </c>
    </row>
    <row r="385" spans="1:11">
      <c r="A385" s="5" t="s">
        <v>464</v>
      </c>
      <c r="B385" s="6">
        <v>18065</v>
      </c>
      <c r="C385" s="23">
        <f t="shared" si="15"/>
        <v>8.3352228892828832E-3</v>
      </c>
      <c r="E385" s="2" t="s">
        <v>464</v>
      </c>
      <c r="F385" s="40">
        <v>563.45000000000005</v>
      </c>
      <c r="G385" s="23">
        <f t="shared" si="16"/>
        <v>2.2071593989033897E-2</v>
      </c>
      <c r="H385" s="25"/>
      <c r="I385" s="2" t="s">
        <v>477</v>
      </c>
      <c r="J385" s="3">
        <v>7.2240000000000002</v>
      </c>
      <c r="K385" s="26">
        <f t="shared" si="17"/>
        <v>-4.1519618615967237E-4</v>
      </c>
    </row>
    <row r="386" spans="1:11">
      <c r="A386" s="5" t="s">
        <v>465</v>
      </c>
      <c r="B386" s="6">
        <v>17915.05</v>
      </c>
      <c r="C386" s="23">
        <f t="shared" si="15"/>
        <v>5.6789312022102979E-3</v>
      </c>
      <c r="E386" s="2" t="s">
        <v>465</v>
      </c>
      <c r="F386" s="40">
        <v>551.15</v>
      </c>
      <c r="G386" s="23">
        <f t="shared" si="16"/>
        <v>5.57772312963132E-2</v>
      </c>
      <c r="H386" s="25"/>
      <c r="I386" s="2" t="s">
        <v>478</v>
      </c>
      <c r="J386" s="3">
        <v>7.2270000000000003</v>
      </c>
      <c r="K386" s="26">
        <f t="shared" si="17"/>
        <v>1.1075731438201274E-3</v>
      </c>
    </row>
    <row r="387" spans="1:11">
      <c r="A387" s="5" t="s">
        <v>466</v>
      </c>
      <c r="B387" s="6">
        <v>17813.599999999999</v>
      </c>
      <c r="C387" s="23">
        <f t="shared" si="15"/>
        <v>2.4927751973571103E-3</v>
      </c>
      <c r="E387" s="2" t="s">
        <v>466</v>
      </c>
      <c r="F387" s="40">
        <v>521.25</v>
      </c>
      <c r="G387" s="23">
        <f t="shared" si="16"/>
        <v>5.9649974827847632E-3</v>
      </c>
      <c r="H387" s="25"/>
      <c r="I387" s="2" t="s">
        <v>479</v>
      </c>
      <c r="J387" s="3">
        <v>7.2190000000000003</v>
      </c>
      <c r="K387" s="26">
        <f t="shared" si="17"/>
        <v>-7.4524220153796084E-3</v>
      </c>
    </row>
    <row r="388" spans="1:11">
      <c r="A388" s="5" t="s">
        <v>467</v>
      </c>
      <c r="B388" s="6">
        <v>17769.25</v>
      </c>
      <c r="C388" s="23">
        <f t="shared" ref="C388:C451" si="18">LN(B388/B389)</f>
        <v>1.4558195215261978E-3</v>
      </c>
      <c r="E388" s="2" t="s">
        <v>467</v>
      </c>
      <c r="F388" s="40">
        <v>518.15</v>
      </c>
      <c r="G388" s="23">
        <f t="shared" ref="G388:G451" si="19">LN(F388/F389)</f>
        <v>2.5120786157326307E-3</v>
      </c>
      <c r="H388" s="25"/>
      <c r="I388" s="2" t="s">
        <v>480</v>
      </c>
      <c r="J388" s="3">
        <v>7.2729999999999997</v>
      </c>
      <c r="K388" s="26">
        <f t="shared" ref="K388:K451" si="20">LN(J388/J389)</f>
        <v>-5.7581732996841058E-3</v>
      </c>
    </row>
    <row r="389" spans="1:11">
      <c r="A389" s="5" t="s">
        <v>468</v>
      </c>
      <c r="B389" s="6">
        <v>17743.400000000001</v>
      </c>
      <c r="C389" s="23">
        <f t="shared" si="18"/>
        <v>6.7491692528103258E-3</v>
      </c>
      <c r="E389" s="2" t="s">
        <v>468</v>
      </c>
      <c r="F389" s="40">
        <v>516.85</v>
      </c>
      <c r="G389" s="23">
        <f t="shared" si="19"/>
        <v>1.0209627309806233E-2</v>
      </c>
      <c r="H389" s="25"/>
      <c r="I389" s="2" t="s">
        <v>481</v>
      </c>
      <c r="J389" s="3">
        <v>7.3150000000000004</v>
      </c>
      <c r="K389" s="26">
        <f t="shared" si="20"/>
        <v>0</v>
      </c>
    </row>
    <row r="390" spans="1:11">
      <c r="A390" s="5" t="s">
        <v>469</v>
      </c>
      <c r="B390" s="6">
        <v>17624.05</v>
      </c>
      <c r="C390" s="23">
        <f t="shared" si="18"/>
        <v>-2.2696001249353279E-5</v>
      </c>
      <c r="E390" s="2" t="s">
        <v>469</v>
      </c>
      <c r="F390" s="40">
        <v>511.6</v>
      </c>
      <c r="G390" s="23">
        <f t="shared" si="19"/>
        <v>-1.0744811778559389E-3</v>
      </c>
      <c r="H390" s="25"/>
      <c r="I390" s="2" t="s">
        <v>482</v>
      </c>
      <c r="J390" s="3">
        <v>7.3150000000000004</v>
      </c>
      <c r="K390" s="26">
        <f t="shared" si="20"/>
        <v>2.6007817000574403E-3</v>
      </c>
    </row>
    <row r="391" spans="1:11">
      <c r="A391" s="5" t="s">
        <v>470</v>
      </c>
      <c r="B391" s="6">
        <v>17624.45</v>
      </c>
      <c r="C391" s="23">
        <f t="shared" si="18"/>
        <v>3.2346665738081727E-4</v>
      </c>
      <c r="E391" s="2" t="s">
        <v>470</v>
      </c>
      <c r="F391" s="40">
        <v>512.15</v>
      </c>
      <c r="G391" s="23">
        <f t="shared" si="19"/>
        <v>2.9292584303577918E-4</v>
      </c>
      <c r="H391" s="25"/>
      <c r="I391" s="2" t="s">
        <v>483</v>
      </c>
      <c r="J391" s="3">
        <v>7.2960000000000003</v>
      </c>
      <c r="K391" s="26">
        <f t="shared" si="20"/>
        <v>-3.420677892475276E-3</v>
      </c>
    </row>
    <row r="392" spans="1:11">
      <c r="A392" s="5" t="s">
        <v>471</v>
      </c>
      <c r="B392" s="6">
        <v>17618.75</v>
      </c>
      <c r="C392" s="23">
        <f t="shared" si="18"/>
        <v>-2.3470130306909674E-3</v>
      </c>
      <c r="E392" s="2" t="s">
        <v>471</v>
      </c>
      <c r="F392" s="40">
        <v>512</v>
      </c>
      <c r="G392" s="23">
        <f t="shared" si="19"/>
        <v>1.3865210566941811E-2</v>
      </c>
      <c r="H392" s="25"/>
      <c r="I392" s="2" t="s">
        <v>484</v>
      </c>
      <c r="J392" s="3">
        <v>7.3209999999999997</v>
      </c>
      <c r="K392" s="26">
        <f t="shared" si="20"/>
        <v>1.2300965126565558E-3</v>
      </c>
    </row>
    <row r="393" spans="1:11">
      <c r="A393" s="5" t="s">
        <v>473</v>
      </c>
      <c r="B393" s="6">
        <v>17660.150000000001</v>
      </c>
      <c r="C393" s="23">
        <f t="shared" si="18"/>
        <v>-2.6408814511533168E-3</v>
      </c>
      <c r="E393" s="2" t="s">
        <v>473</v>
      </c>
      <c r="F393" s="40">
        <v>504.95</v>
      </c>
      <c r="G393" s="23">
        <f t="shared" si="19"/>
        <v>2.9441965815378373E-2</v>
      </c>
      <c r="H393" s="25"/>
      <c r="I393" s="2" t="s">
        <v>485</v>
      </c>
      <c r="J393" s="3">
        <v>7.3120000000000003</v>
      </c>
      <c r="K393" s="26">
        <f t="shared" si="20"/>
        <v>-8.2023244516610196E-4</v>
      </c>
    </row>
    <row r="394" spans="1:11">
      <c r="A394" s="5" t="s">
        <v>474</v>
      </c>
      <c r="B394" s="6">
        <v>17706.849999999999</v>
      </c>
      <c r="C394" s="23">
        <f t="shared" si="18"/>
        <v>-6.8186847221795004E-3</v>
      </c>
      <c r="E394" s="2" t="s">
        <v>474</v>
      </c>
      <c r="F394" s="40">
        <v>490.3</v>
      </c>
      <c r="G394" s="23">
        <f t="shared" si="19"/>
        <v>1.0198358073197367E-4</v>
      </c>
      <c r="H394" s="25"/>
      <c r="I394" s="2" t="s">
        <v>486</v>
      </c>
      <c r="J394" s="3">
        <v>7.3179999999999996</v>
      </c>
      <c r="K394" s="26">
        <f t="shared" si="20"/>
        <v>-3.6827430288256181E-3</v>
      </c>
    </row>
    <row r="395" spans="1:11">
      <c r="A395" s="5" t="s">
        <v>475</v>
      </c>
      <c r="B395" s="6">
        <v>17828</v>
      </c>
      <c r="C395" s="23">
        <f t="shared" si="18"/>
        <v>8.7541110628643569E-4</v>
      </c>
      <c r="E395" s="2" t="s">
        <v>475</v>
      </c>
      <c r="F395" s="40">
        <v>490.25</v>
      </c>
      <c r="G395" s="23">
        <f t="shared" si="19"/>
        <v>-2.4447399361826861E-3</v>
      </c>
      <c r="H395" s="25"/>
      <c r="I395" s="2" t="s">
        <v>487</v>
      </c>
      <c r="J395" s="3">
        <v>7.3449999999999998</v>
      </c>
      <c r="K395" s="26">
        <f t="shared" si="20"/>
        <v>-1.2245732532396687E-3</v>
      </c>
    </row>
    <row r="396" spans="1:11">
      <c r="A396" s="5" t="s">
        <v>476</v>
      </c>
      <c r="B396" s="6">
        <v>17812.400000000001</v>
      </c>
      <c r="C396" s="23">
        <f t="shared" si="18"/>
        <v>5.0711103842399786E-3</v>
      </c>
      <c r="E396" s="2" t="s">
        <v>476</v>
      </c>
      <c r="F396" s="40">
        <v>491.45</v>
      </c>
      <c r="G396" s="23">
        <f t="shared" si="19"/>
        <v>1.2180917281258721E-2</v>
      </c>
      <c r="H396" s="25"/>
      <c r="I396" s="2" t="s">
        <v>488</v>
      </c>
      <c r="J396" s="3">
        <v>7.3540000000000001</v>
      </c>
      <c r="K396" s="26">
        <f t="shared" si="20"/>
        <v>2.7233132299460745E-3</v>
      </c>
    </row>
    <row r="397" spans="1:11">
      <c r="A397" s="5" t="s">
        <v>477</v>
      </c>
      <c r="B397" s="6">
        <v>17722.3</v>
      </c>
      <c r="C397" s="23">
        <f t="shared" si="18"/>
        <v>5.5592870573658824E-3</v>
      </c>
      <c r="E397" s="2" t="s">
        <v>477</v>
      </c>
      <c r="F397" s="40">
        <v>485.5</v>
      </c>
      <c r="G397" s="23">
        <f t="shared" si="19"/>
        <v>-4.8286938225794562E-3</v>
      </c>
      <c r="H397" s="25"/>
      <c r="I397" s="2" t="s">
        <v>489</v>
      </c>
      <c r="J397" s="3">
        <v>7.3339999999999996</v>
      </c>
      <c r="K397" s="26">
        <f t="shared" si="20"/>
        <v>-2.7233132299460407E-3</v>
      </c>
    </row>
    <row r="398" spans="1:11">
      <c r="A398" s="5" t="s">
        <v>478</v>
      </c>
      <c r="B398" s="6">
        <v>17624.05</v>
      </c>
      <c r="C398" s="23">
        <f t="shared" si="18"/>
        <v>1.4138411131193697E-3</v>
      </c>
      <c r="E398" s="2" t="s">
        <v>478</v>
      </c>
      <c r="F398" s="40">
        <v>487.85</v>
      </c>
      <c r="G398" s="23">
        <f t="shared" si="19"/>
        <v>1.1856420142382529E-2</v>
      </c>
      <c r="H398" s="25"/>
      <c r="I398" s="2" t="s">
        <v>490</v>
      </c>
      <c r="J398" s="3">
        <v>7.3540000000000001</v>
      </c>
      <c r="K398" s="26">
        <f t="shared" si="20"/>
        <v>2.7199782569433203E-4</v>
      </c>
    </row>
    <row r="399" spans="1:11">
      <c r="A399" s="5" t="s">
        <v>479</v>
      </c>
      <c r="B399" s="6">
        <v>17599.150000000001</v>
      </c>
      <c r="C399" s="23">
        <f t="shared" si="18"/>
        <v>2.3950267733336621E-3</v>
      </c>
      <c r="E399" s="2" t="s">
        <v>479</v>
      </c>
      <c r="F399" s="40">
        <v>482.1</v>
      </c>
      <c r="G399" s="23">
        <f t="shared" si="19"/>
        <v>4.5738125473767533E-3</v>
      </c>
      <c r="H399" s="25"/>
      <c r="I399" s="2" t="s">
        <v>491</v>
      </c>
      <c r="J399" s="3">
        <v>7.3520000000000003</v>
      </c>
      <c r="K399" s="26">
        <f t="shared" si="20"/>
        <v>-1.4950733331939164E-3</v>
      </c>
    </row>
    <row r="400" spans="1:11">
      <c r="A400" s="5" t="s">
        <v>480</v>
      </c>
      <c r="B400" s="6">
        <v>17557.05</v>
      </c>
      <c r="C400" s="23">
        <f t="shared" si="18"/>
        <v>9.0974476751935936E-3</v>
      </c>
      <c r="E400" s="2" t="s">
        <v>480</v>
      </c>
      <c r="F400" s="40">
        <v>479.9</v>
      </c>
      <c r="G400" s="23">
        <f t="shared" si="19"/>
        <v>8.338545407067929E-4</v>
      </c>
      <c r="H400" s="25"/>
      <c r="I400" s="2" t="s">
        <v>492</v>
      </c>
      <c r="J400" s="3">
        <v>7.3630000000000004</v>
      </c>
      <c r="K400" s="26">
        <f t="shared" si="20"/>
        <v>-2.0351407879040757E-3</v>
      </c>
    </row>
    <row r="401" spans="1:11">
      <c r="A401" s="5" t="s">
        <v>481</v>
      </c>
      <c r="B401" s="6">
        <v>17398.05</v>
      </c>
      <c r="C401" s="23">
        <f t="shared" si="18"/>
        <v>2.2038227679195624E-3</v>
      </c>
      <c r="E401" s="2" t="s">
        <v>481</v>
      </c>
      <c r="F401" s="40">
        <v>479.5</v>
      </c>
      <c r="G401" s="23">
        <f t="shared" si="19"/>
        <v>3.1351858232560287E-2</v>
      </c>
      <c r="H401" s="25"/>
      <c r="I401" s="2" t="s">
        <v>493</v>
      </c>
      <c r="J401" s="3">
        <v>7.3780000000000001</v>
      </c>
      <c r="K401" s="26">
        <f t="shared" si="20"/>
        <v>1.7635492598902869E-3</v>
      </c>
    </row>
    <row r="402" spans="1:11">
      <c r="A402" s="5" t="s">
        <v>482</v>
      </c>
      <c r="B402" s="6">
        <v>17359.75</v>
      </c>
      <c r="C402" s="23">
        <f t="shared" si="18"/>
        <v>1.6205137079674727E-2</v>
      </c>
      <c r="E402" s="2" t="s">
        <v>482</v>
      </c>
      <c r="F402" s="40">
        <v>464.7</v>
      </c>
      <c r="G402" s="23">
        <f t="shared" si="19"/>
        <v>4.2307028924279795E-2</v>
      </c>
      <c r="H402" s="25"/>
      <c r="I402" s="2" t="s">
        <v>494</v>
      </c>
      <c r="J402" s="3">
        <v>7.3650000000000002</v>
      </c>
      <c r="K402" s="26">
        <f t="shared" si="20"/>
        <v>-8.6522102550755653E-3</v>
      </c>
    </row>
    <row r="403" spans="1:11">
      <c r="A403" s="5" t="s">
        <v>483</v>
      </c>
      <c r="B403" s="6">
        <v>17080.7</v>
      </c>
      <c r="C403" s="23">
        <f t="shared" si="18"/>
        <v>7.5810473446718757E-3</v>
      </c>
      <c r="E403" s="2" t="s">
        <v>483</v>
      </c>
      <c r="F403" s="40">
        <v>445.45</v>
      </c>
      <c r="G403" s="23">
        <f t="shared" si="19"/>
        <v>-9.1620752641292137E-3</v>
      </c>
      <c r="H403" s="25"/>
      <c r="I403" s="2" t="s">
        <v>495</v>
      </c>
      <c r="J403" s="3">
        <v>7.4290000000000003</v>
      </c>
      <c r="K403" s="26">
        <f t="shared" si="20"/>
        <v>-1.613988245454896E-3</v>
      </c>
    </row>
    <row r="404" spans="1:11">
      <c r="A404" s="5" t="s">
        <v>484</v>
      </c>
      <c r="B404" s="6">
        <v>16951.7</v>
      </c>
      <c r="C404" s="23">
        <f t="shared" si="18"/>
        <v>-2.0036898156717883E-3</v>
      </c>
      <c r="E404" s="2" t="s">
        <v>484</v>
      </c>
      <c r="F404" s="40">
        <v>449.55</v>
      </c>
      <c r="G404" s="23">
        <f t="shared" si="19"/>
        <v>2.2950720488929655E-2</v>
      </c>
      <c r="H404" s="25"/>
      <c r="I404" s="2" t="s">
        <v>496</v>
      </c>
      <c r="J404" s="3">
        <v>7.4409999999999998</v>
      </c>
      <c r="K404" s="26">
        <f t="shared" si="20"/>
        <v>-2.4161085579019769E-3</v>
      </c>
    </row>
    <row r="405" spans="1:11">
      <c r="A405" s="5" t="s">
        <v>485</v>
      </c>
      <c r="B405" s="6">
        <v>16985.7</v>
      </c>
      <c r="C405" s="23">
        <f t="shared" si="18"/>
        <v>2.3960578205877384E-3</v>
      </c>
      <c r="E405" s="2" t="s">
        <v>485</v>
      </c>
      <c r="F405" s="40">
        <v>439.35</v>
      </c>
      <c r="G405" s="23">
        <f t="shared" si="19"/>
        <v>3.1561489107745686E-2</v>
      </c>
      <c r="H405" s="25"/>
      <c r="I405" s="2" t="s">
        <v>497</v>
      </c>
      <c r="J405" s="3">
        <v>7.4589999999999996</v>
      </c>
      <c r="K405" s="26">
        <f t="shared" si="20"/>
        <v>5.5118779056270396E-3</v>
      </c>
    </row>
    <row r="406" spans="1:11">
      <c r="A406" s="5" t="s">
        <v>486</v>
      </c>
      <c r="B406" s="6">
        <v>16945.05</v>
      </c>
      <c r="C406" s="23">
        <f t="shared" si="18"/>
        <v>-7.7509172808900607E-3</v>
      </c>
      <c r="E406" s="2" t="s">
        <v>486</v>
      </c>
      <c r="F406" s="40">
        <v>425.7</v>
      </c>
      <c r="G406" s="23">
        <f t="shared" si="19"/>
        <v>-2.5626076180059267E-2</v>
      </c>
      <c r="H406" s="25"/>
      <c r="I406" s="2" t="s">
        <v>498</v>
      </c>
      <c r="J406" s="3">
        <v>7.4180000000000001</v>
      </c>
      <c r="K406" s="26">
        <f t="shared" si="20"/>
        <v>2.6965080384509224E-4</v>
      </c>
    </row>
    <row r="407" spans="1:11">
      <c r="A407" s="5" t="s">
        <v>487</v>
      </c>
      <c r="B407" s="6">
        <v>17076.900000000001</v>
      </c>
      <c r="C407" s="23">
        <f t="shared" si="18"/>
        <v>-4.3822815890368141E-3</v>
      </c>
      <c r="E407" s="2" t="s">
        <v>487</v>
      </c>
      <c r="F407" s="40">
        <v>436.75</v>
      </c>
      <c r="G407" s="23">
        <f t="shared" si="19"/>
        <v>1.948089769819159E-3</v>
      </c>
      <c r="H407" s="25"/>
      <c r="I407" s="2" t="s">
        <v>499</v>
      </c>
      <c r="J407" s="3">
        <v>7.4160000000000004</v>
      </c>
      <c r="K407" s="26">
        <f t="shared" si="20"/>
        <v>-1.886030466113643E-3</v>
      </c>
    </row>
    <row r="408" spans="1:11">
      <c r="A408" s="5" t="s">
        <v>500</v>
      </c>
      <c r="B408" s="6">
        <v>17151.900000000001</v>
      </c>
      <c r="C408" s="23">
        <f t="shared" si="18"/>
        <v>2.5919908029994904E-3</v>
      </c>
      <c r="E408" s="2" t="s">
        <v>500</v>
      </c>
      <c r="F408" s="40">
        <v>435.9</v>
      </c>
      <c r="G408" s="23">
        <f t="shared" si="19"/>
        <v>-1.1463947145687926E-3</v>
      </c>
      <c r="H408" s="25"/>
      <c r="I408" s="2" t="s">
        <v>501</v>
      </c>
      <c r="J408" s="3">
        <v>7.43</v>
      </c>
      <c r="K408" s="26">
        <f t="shared" si="20"/>
        <v>-5.382131453926047E-4</v>
      </c>
    </row>
    <row r="409" spans="1:11">
      <c r="A409" s="5" t="s">
        <v>488</v>
      </c>
      <c r="B409" s="6">
        <v>17107.5</v>
      </c>
      <c r="C409" s="23">
        <f t="shared" si="18"/>
        <v>6.9862056382009536E-3</v>
      </c>
      <c r="E409" s="2" t="s">
        <v>488</v>
      </c>
      <c r="F409" s="40">
        <v>436.4</v>
      </c>
      <c r="G409" s="23">
        <f t="shared" si="19"/>
        <v>-1.9177892731860702E-2</v>
      </c>
      <c r="H409" s="25"/>
      <c r="I409" s="2" t="s">
        <v>502</v>
      </c>
      <c r="J409" s="3">
        <v>7.4340000000000002</v>
      </c>
      <c r="K409" s="26">
        <f t="shared" si="20"/>
        <v>-3.089116686597278E-3</v>
      </c>
    </row>
    <row r="410" spans="1:11">
      <c r="A410" s="5" t="s">
        <v>489</v>
      </c>
      <c r="B410" s="6">
        <v>16988.400000000001</v>
      </c>
      <c r="C410" s="23">
        <f t="shared" si="18"/>
        <v>-6.5506292746326279E-3</v>
      </c>
      <c r="E410" s="2" t="s">
        <v>489</v>
      </c>
      <c r="F410" s="40">
        <v>444.85</v>
      </c>
      <c r="G410" s="23">
        <f t="shared" si="19"/>
        <v>9.0324651577403468E-3</v>
      </c>
      <c r="H410" s="25"/>
      <c r="I410" s="2" t="s">
        <v>503</v>
      </c>
      <c r="J410" s="3">
        <v>7.4569999999999999</v>
      </c>
      <c r="K410" s="26">
        <f t="shared" si="20"/>
        <v>1.2076485868916529E-3</v>
      </c>
    </row>
    <row r="411" spans="1:11">
      <c r="A411" s="5" t="s">
        <v>490</v>
      </c>
      <c r="B411" s="6">
        <v>17100.05</v>
      </c>
      <c r="C411" s="23">
        <f t="shared" si="18"/>
        <v>6.715461205305623E-3</v>
      </c>
      <c r="E411" s="2" t="s">
        <v>490</v>
      </c>
      <c r="F411" s="40">
        <v>440.85</v>
      </c>
      <c r="G411" s="23">
        <f t="shared" si="19"/>
        <v>1.9006754906652826E-2</v>
      </c>
      <c r="H411" s="25"/>
      <c r="I411" s="2" t="s">
        <v>504</v>
      </c>
      <c r="J411" s="3">
        <v>7.4480000000000004</v>
      </c>
      <c r="K411" s="26">
        <f t="shared" si="20"/>
        <v>3.9012627673771292E-3</v>
      </c>
    </row>
    <row r="412" spans="1:11">
      <c r="A412" s="5" t="s">
        <v>491</v>
      </c>
      <c r="B412" s="6">
        <v>16985.599999999999</v>
      </c>
      <c r="C412" s="23">
        <f t="shared" si="18"/>
        <v>7.9216088835932304E-4</v>
      </c>
      <c r="E412" s="2" t="s">
        <v>491</v>
      </c>
      <c r="F412" s="40">
        <v>432.55</v>
      </c>
      <c r="G412" s="23">
        <f t="shared" si="19"/>
        <v>1.02243251541823E-2</v>
      </c>
      <c r="H412" s="25"/>
      <c r="I412" s="2" t="s">
        <v>505</v>
      </c>
      <c r="J412" s="3">
        <v>7.4189999999999996</v>
      </c>
      <c r="K412" s="26">
        <f t="shared" si="20"/>
        <v>3.7812334046391574E-3</v>
      </c>
    </row>
    <row r="413" spans="1:11">
      <c r="A413" s="5" t="s">
        <v>492</v>
      </c>
      <c r="B413" s="6">
        <v>16972.150000000001</v>
      </c>
      <c r="C413" s="23">
        <f t="shared" si="18"/>
        <v>-4.1833992356591016E-3</v>
      </c>
      <c r="E413" s="2" t="s">
        <v>492</v>
      </c>
      <c r="F413" s="40">
        <v>428.15</v>
      </c>
      <c r="G413" s="23">
        <f t="shared" si="19"/>
        <v>2.9269226048288369E-2</v>
      </c>
      <c r="H413" s="25"/>
      <c r="I413" s="2" t="s">
        <v>506</v>
      </c>
      <c r="J413" s="3">
        <v>7.391</v>
      </c>
      <c r="K413" s="26">
        <f t="shared" si="20"/>
        <v>-5.1282163669195665E-3</v>
      </c>
    </row>
    <row r="414" spans="1:11">
      <c r="A414" s="5" t="s">
        <v>493</v>
      </c>
      <c r="B414" s="6">
        <v>17043.3</v>
      </c>
      <c r="C414" s="23">
        <f t="shared" si="18"/>
        <v>-6.4917064247525776E-3</v>
      </c>
      <c r="E414" s="2" t="s">
        <v>493</v>
      </c>
      <c r="F414" s="40">
        <v>415.8</v>
      </c>
      <c r="G414" s="23">
        <f t="shared" si="19"/>
        <v>-2.3882796163177372E-2</v>
      </c>
      <c r="H414" s="25"/>
      <c r="I414" s="2" t="s">
        <v>507</v>
      </c>
      <c r="J414" s="3">
        <v>7.4290000000000003</v>
      </c>
      <c r="K414" s="26">
        <f t="shared" si="20"/>
        <v>5.1282163669195292E-3</v>
      </c>
    </row>
    <row r="415" spans="1:11">
      <c r="A415" s="5" t="s">
        <v>494</v>
      </c>
      <c r="B415" s="6">
        <v>17154.3</v>
      </c>
      <c r="C415" s="23">
        <f t="shared" si="18"/>
        <v>-1.4962439797248966E-2</v>
      </c>
      <c r="E415" s="2" t="s">
        <v>494</v>
      </c>
      <c r="F415" s="40">
        <v>425.85</v>
      </c>
      <c r="G415" s="23">
        <f t="shared" si="19"/>
        <v>-6.5535635376749689E-3</v>
      </c>
      <c r="H415" s="25"/>
      <c r="I415" s="2" t="s">
        <v>508</v>
      </c>
      <c r="J415" s="3">
        <v>7.391</v>
      </c>
      <c r="K415" s="26">
        <f t="shared" si="20"/>
        <v>2.8453376015044191E-3</v>
      </c>
    </row>
    <row r="416" spans="1:11">
      <c r="A416" s="5" t="s">
        <v>495</v>
      </c>
      <c r="B416" s="6">
        <v>17412.900000000001</v>
      </c>
      <c r="C416" s="23">
        <f t="shared" si="18"/>
        <v>-1.0096507452669731E-2</v>
      </c>
      <c r="E416" s="2" t="s">
        <v>495</v>
      </c>
      <c r="F416" s="40">
        <v>428.65</v>
      </c>
      <c r="G416" s="23">
        <f t="shared" si="19"/>
        <v>8.4339260613969409E-3</v>
      </c>
      <c r="H416" s="25"/>
      <c r="I416" s="2" t="s">
        <v>509</v>
      </c>
      <c r="J416" s="3">
        <v>7.37</v>
      </c>
      <c r="K416" s="26">
        <f t="shared" si="20"/>
        <v>-2.4393561357482219E-3</v>
      </c>
    </row>
    <row r="417" spans="1:11">
      <c r="A417" s="5" t="s">
        <v>496</v>
      </c>
      <c r="B417" s="6">
        <v>17589.599999999999</v>
      </c>
      <c r="C417" s="23">
        <f t="shared" si="18"/>
        <v>-9.3255542287693904E-3</v>
      </c>
      <c r="E417" s="2" t="s">
        <v>496</v>
      </c>
      <c r="F417" s="40">
        <v>425.05</v>
      </c>
      <c r="G417" s="23">
        <f t="shared" si="19"/>
        <v>-1.9977678657998208E-3</v>
      </c>
      <c r="H417" s="25"/>
      <c r="I417" s="2" t="s">
        <v>510</v>
      </c>
      <c r="J417" s="3">
        <v>7.3879999999999999</v>
      </c>
      <c r="K417" s="26">
        <f t="shared" si="20"/>
        <v>6.2457772623509692E-3</v>
      </c>
    </row>
    <row r="418" spans="1:11">
      <c r="A418" s="5" t="s">
        <v>497</v>
      </c>
      <c r="B418" s="6">
        <v>17754.400000000001</v>
      </c>
      <c r="C418" s="23">
        <f t="shared" si="18"/>
        <v>2.4220494360940436E-3</v>
      </c>
      <c r="E418" s="2" t="s">
        <v>497</v>
      </c>
      <c r="F418" s="40">
        <v>425.9</v>
      </c>
      <c r="G418" s="23">
        <f t="shared" si="19"/>
        <v>1.1215512167795051E-2</v>
      </c>
      <c r="H418" s="25"/>
      <c r="I418" s="2" t="s">
        <v>511</v>
      </c>
      <c r="J418" s="3">
        <v>7.3419999999999996</v>
      </c>
      <c r="K418" s="26">
        <f t="shared" si="20"/>
        <v>-6.8078156349796767E-4</v>
      </c>
    </row>
    <row r="419" spans="1:11">
      <c r="A419" s="5" t="s">
        <v>498</v>
      </c>
      <c r="B419" s="6">
        <v>17711.45</v>
      </c>
      <c r="C419" s="23">
        <f t="shared" si="18"/>
        <v>6.6334953122811511E-3</v>
      </c>
      <c r="E419" s="2" t="s">
        <v>498</v>
      </c>
      <c r="F419" s="40">
        <v>421.15</v>
      </c>
      <c r="G419" s="23">
        <f t="shared" si="19"/>
        <v>1.1222658380023112E-2</v>
      </c>
      <c r="H419" s="25"/>
      <c r="I419" s="2" t="s">
        <v>512</v>
      </c>
      <c r="J419" s="3">
        <v>7.3470000000000004</v>
      </c>
      <c r="K419" s="26">
        <f t="shared" si="20"/>
        <v>-3.2613155690114008E-3</v>
      </c>
    </row>
    <row r="420" spans="1:11">
      <c r="A420" s="5" t="s">
        <v>499</v>
      </c>
      <c r="B420" s="6">
        <v>17594.349999999999</v>
      </c>
      <c r="C420" s="23">
        <f t="shared" si="18"/>
        <v>1.5606230891244488E-2</v>
      </c>
      <c r="E420" s="2" t="s">
        <v>499</v>
      </c>
      <c r="F420" s="40">
        <v>416.45</v>
      </c>
      <c r="G420" s="23">
        <f t="shared" si="19"/>
        <v>-6.2238381635657007E-3</v>
      </c>
      <c r="H420" s="25"/>
      <c r="I420" s="2" t="s">
        <v>513</v>
      </c>
      <c r="J420" s="3">
        <v>7.3710000000000004</v>
      </c>
      <c r="K420" s="26">
        <f t="shared" si="20"/>
        <v>6.7856418427835656E-4</v>
      </c>
    </row>
    <row r="421" spans="1:11">
      <c r="A421" s="5" t="s">
        <v>501</v>
      </c>
      <c r="B421" s="6">
        <v>17321.900000000001</v>
      </c>
      <c r="C421" s="23">
        <f t="shared" si="18"/>
        <v>-7.4196263629130879E-3</v>
      </c>
      <c r="E421" s="2" t="s">
        <v>501</v>
      </c>
      <c r="F421" s="40">
        <v>419.05</v>
      </c>
      <c r="G421" s="23">
        <f t="shared" si="19"/>
        <v>-2.3699747452563827E-2</v>
      </c>
      <c r="H421" s="25"/>
      <c r="I421" s="2" t="s">
        <v>514</v>
      </c>
      <c r="J421" s="3">
        <v>7.3659999999999997</v>
      </c>
      <c r="K421" s="26">
        <f t="shared" si="20"/>
        <v>4.0735963629377466E-4</v>
      </c>
    </row>
    <row r="422" spans="1:11">
      <c r="A422" s="5" t="s">
        <v>502</v>
      </c>
      <c r="B422" s="6">
        <v>17450.900000000001</v>
      </c>
      <c r="C422" s="23">
        <f t="shared" si="18"/>
        <v>8.4564241084092717E-3</v>
      </c>
      <c r="E422" s="2" t="s">
        <v>502</v>
      </c>
      <c r="F422" s="40">
        <v>429.1</v>
      </c>
      <c r="G422" s="23">
        <f t="shared" si="19"/>
        <v>8.1599351732935925E-4</v>
      </c>
      <c r="H422" s="25"/>
      <c r="I422" s="2" t="s">
        <v>515</v>
      </c>
      <c r="J422" s="3">
        <v>7.3630000000000004</v>
      </c>
      <c r="K422" s="26">
        <f t="shared" si="20"/>
        <v>2.5838050683903648E-3</v>
      </c>
    </row>
    <row r="423" spans="1:11">
      <c r="A423" s="5" t="s">
        <v>503</v>
      </c>
      <c r="B423" s="6">
        <v>17303.95</v>
      </c>
      <c r="C423" s="23">
        <f t="shared" si="18"/>
        <v>-5.1157788177069495E-3</v>
      </c>
      <c r="E423" s="2" t="s">
        <v>503</v>
      </c>
      <c r="F423" s="40">
        <v>428.75</v>
      </c>
      <c r="G423" s="23">
        <f t="shared" si="19"/>
        <v>-8.5927142723711911E-3</v>
      </c>
      <c r="H423" s="25"/>
      <c r="I423" s="2" t="s">
        <v>516</v>
      </c>
      <c r="J423" s="3">
        <v>7.3440000000000003</v>
      </c>
      <c r="K423" s="26">
        <f t="shared" si="20"/>
        <v>0</v>
      </c>
    </row>
    <row r="424" spans="1:11">
      <c r="A424" s="5" t="s">
        <v>504</v>
      </c>
      <c r="B424" s="6">
        <v>17392.7</v>
      </c>
      <c r="C424" s="23">
        <f t="shared" si="18"/>
        <v>-4.1941051482731325E-3</v>
      </c>
      <c r="E424" s="2" t="s">
        <v>504</v>
      </c>
      <c r="F424" s="40">
        <v>432.45</v>
      </c>
      <c r="G424" s="23">
        <f t="shared" si="19"/>
        <v>-1.4007117644869792E-2</v>
      </c>
      <c r="H424" s="25"/>
      <c r="I424" s="2" t="s">
        <v>517</v>
      </c>
      <c r="J424" s="3">
        <v>7.3440000000000003</v>
      </c>
      <c r="K424" s="26">
        <f t="shared" si="20"/>
        <v>4.7771878199346727E-3</v>
      </c>
    </row>
    <row r="425" spans="1:11">
      <c r="A425" s="5" t="s">
        <v>505</v>
      </c>
      <c r="B425" s="6">
        <v>17465.8</v>
      </c>
      <c r="C425" s="23">
        <f t="shared" si="18"/>
        <v>-2.5988484209401182E-3</v>
      </c>
      <c r="E425" s="2" t="s">
        <v>505</v>
      </c>
      <c r="F425" s="40">
        <v>438.55</v>
      </c>
      <c r="G425" s="23">
        <f t="shared" si="19"/>
        <v>-2.1765730969435907E-2</v>
      </c>
      <c r="H425" s="25"/>
      <c r="I425" s="2" t="s">
        <v>518</v>
      </c>
      <c r="J425" s="3">
        <v>7.3090000000000002</v>
      </c>
      <c r="K425" s="26">
        <f t="shared" si="20"/>
        <v>-1.5038624749655531E-3</v>
      </c>
    </row>
    <row r="426" spans="1:11">
      <c r="A426" s="5" t="s">
        <v>506</v>
      </c>
      <c r="B426" s="6">
        <v>17511.25</v>
      </c>
      <c r="C426" s="23">
        <f t="shared" si="18"/>
        <v>-2.4554026176142147E-3</v>
      </c>
      <c r="E426" s="2" t="s">
        <v>506</v>
      </c>
      <c r="F426" s="40">
        <v>448.2</v>
      </c>
      <c r="G426" s="23">
        <f t="shared" si="19"/>
        <v>1.189555043767419E-2</v>
      </c>
      <c r="H426" s="25"/>
      <c r="I426" s="2" t="s">
        <v>519</v>
      </c>
      <c r="J426" s="3">
        <v>7.32</v>
      </c>
      <c r="K426" s="26">
        <f t="shared" si="20"/>
        <v>5.8916386082708046E-3</v>
      </c>
    </row>
    <row r="427" spans="1:11">
      <c r="A427" s="5" t="s">
        <v>507</v>
      </c>
      <c r="B427" s="6">
        <v>17554.3</v>
      </c>
      <c r="C427" s="23">
        <f t="shared" si="18"/>
        <v>-1.539839927597453E-2</v>
      </c>
      <c r="E427" s="2" t="s">
        <v>507</v>
      </c>
      <c r="F427" s="40">
        <v>442.9</v>
      </c>
      <c r="G427" s="23">
        <f t="shared" si="19"/>
        <v>1.6619619870346897E-2</v>
      </c>
      <c r="H427" s="25"/>
      <c r="I427" s="2" t="s">
        <v>520</v>
      </c>
      <c r="J427" s="3">
        <v>7.2770000000000001</v>
      </c>
      <c r="K427" s="26">
        <f t="shared" si="20"/>
        <v>0</v>
      </c>
    </row>
    <row r="428" spans="1:11">
      <c r="A428" s="5" t="s">
        <v>508</v>
      </c>
      <c r="B428" s="6">
        <v>17826.7</v>
      </c>
      <c r="C428" s="23">
        <f t="shared" si="18"/>
        <v>-1.0036080267580851E-3</v>
      </c>
      <c r="E428" s="2" t="s">
        <v>508</v>
      </c>
      <c r="F428" s="40">
        <v>435.6</v>
      </c>
      <c r="G428" s="23">
        <f t="shared" si="19"/>
        <v>6.9108775398470101E-3</v>
      </c>
      <c r="H428" s="25"/>
      <c r="I428" s="2" t="s">
        <v>521</v>
      </c>
      <c r="J428" s="3">
        <v>7.2770000000000001</v>
      </c>
      <c r="K428" s="26">
        <f t="shared" si="20"/>
        <v>-2.6075634070808302E-3</v>
      </c>
    </row>
    <row r="429" spans="1:11">
      <c r="A429" s="5" t="s">
        <v>509</v>
      </c>
      <c r="B429" s="6">
        <v>17844.599999999999</v>
      </c>
      <c r="C429" s="23">
        <f t="shared" si="18"/>
        <v>-5.5660014941524474E-3</v>
      </c>
      <c r="E429" s="2" t="s">
        <v>509</v>
      </c>
      <c r="F429" s="40">
        <v>432.6</v>
      </c>
      <c r="G429" s="23">
        <f t="shared" si="19"/>
        <v>-7.7140443548655534E-3</v>
      </c>
      <c r="H429" s="25"/>
      <c r="I429" s="2" t="s">
        <v>522</v>
      </c>
      <c r="J429" s="3">
        <v>7.2960000000000003</v>
      </c>
      <c r="K429" s="26">
        <f t="shared" si="20"/>
        <v>2.6075634070809911E-3</v>
      </c>
    </row>
    <row r="430" spans="1:11">
      <c r="A430" s="5" t="s">
        <v>510</v>
      </c>
      <c r="B430" s="6">
        <v>17944.2</v>
      </c>
      <c r="C430" s="23">
        <f t="shared" si="18"/>
        <v>-5.0945008816343056E-3</v>
      </c>
      <c r="E430" s="2" t="s">
        <v>510</v>
      </c>
      <c r="F430" s="40">
        <v>435.95</v>
      </c>
      <c r="G430" s="23">
        <f t="shared" si="19"/>
        <v>1.8367586383013727E-3</v>
      </c>
      <c r="H430" s="25"/>
      <c r="I430" s="2" t="s">
        <v>523</v>
      </c>
      <c r="J430" s="3">
        <v>7.2770000000000001</v>
      </c>
      <c r="K430" s="26">
        <f t="shared" si="20"/>
        <v>-9.0287891045240237E-3</v>
      </c>
    </row>
    <row r="431" spans="1:11">
      <c r="A431" s="5" t="s">
        <v>511</v>
      </c>
      <c r="B431" s="6">
        <v>18035.849999999999</v>
      </c>
      <c r="C431" s="23">
        <f t="shared" si="18"/>
        <v>1.1095178342057001E-3</v>
      </c>
      <c r="E431" s="2" t="s">
        <v>511</v>
      </c>
      <c r="F431" s="40">
        <v>435.15</v>
      </c>
      <c r="G431" s="23">
        <f t="shared" si="19"/>
        <v>1.2719875476290776E-2</v>
      </c>
      <c r="H431" s="25"/>
      <c r="I431" s="2" t="s">
        <v>524</v>
      </c>
      <c r="J431" s="3">
        <v>7.343</v>
      </c>
      <c r="K431" s="26">
        <f t="shared" si="20"/>
        <v>-7.8676477458559206E-3</v>
      </c>
    </row>
    <row r="432" spans="1:11">
      <c r="A432" s="5" t="s">
        <v>512</v>
      </c>
      <c r="B432" s="6">
        <v>18015.849999999999</v>
      </c>
      <c r="C432" s="23">
        <f t="shared" si="18"/>
        <v>4.7850042753287744E-3</v>
      </c>
      <c r="E432" s="2" t="s">
        <v>512</v>
      </c>
      <c r="F432" s="40">
        <v>429.65</v>
      </c>
      <c r="G432" s="23">
        <f t="shared" si="19"/>
        <v>0</v>
      </c>
      <c r="H432" s="25"/>
      <c r="I432" s="2" t="s">
        <v>525</v>
      </c>
      <c r="J432" s="3">
        <v>7.4009999999999998</v>
      </c>
      <c r="K432" s="26">
        <f t="shared" si="20"/>
        <v>1.8934276687286914E-3</v>
      </c>
    </row>
    <row r="433" spans="1:11">
      <c r="A433" s="5" t="s">
        <v>513</v>
      </c>
      <c r="B433" s="6">
        <v>17929.849999999999</v>
      </c>
      <c r="C433" s="23">
        <f t="shared" si="18"/>
        <v>8.9046336726180588E-3</v>
      </c>
      <c r="E433" s="2" t="s">
        <v>513</v>
      </c>
      <c r="F433" s="40">
        <v>429.65</v>
      </c>
      <c r="G433" s="23">
        <f t="shared" si="19"/>
        <v>1.6544818577275643E-2</v>
      </c>
      <c r="H433" s="25"/>
      <c r="I433" s="2" t="s">
        <v>526</v>
      </c>
      <c r="J433" s="3">
        <v>7.3869999999999996</v>
      </c>
      <c r="K433" s="26">
        <f t="shared" si="20"/>
        <v>5.4296319084601074E-3</v>
      </c>
    </row>
    <row r="434" spans="1:11">
      <c r="A434" s="5" t="s">
        <v>514</v>
      </c>
      <c r="B434" s="6">
        <v>17770.900000000001</v>
      </c>
      <c r="C434" s="23">
        <f t="shared" si="18"/>
        <v>-4.8052995568044921E-3</v>
      </c>
      <c r="E434" s="2" t="s">
        <v>514</v>
      </c>
      <c r="F434" s="40">
        <v>422.6</v>
      </c>
      <c r="G434" s="23">
        <f t="shared" si="19"/>
        <v>5.3962057740890863E-2</v>
      </c>
      <c r="H434" s="25"/>
      <c r="I434" s="2" t="s">
        <v>527</v>
      </c>
      <c r="J434" s="3">
        <v>7.3470000000000004</v>
      </c>
      <c r="K434" s="26">
        <f t="shared" si="20"/>
        <v>1.3611924066477422E-4</v>
      </c>
    </row>
    <row r="435" spans="1:11">
      <c r="A435" s="5" t="s">
        <v>515</v>
      </c>
      <c r="B435" s="6">
        <v>17856.5</v>
      </c>
      <c r="C435" s="23">
        <f t="shared" si="18"/>
        <v>-2.0671364943135387E-3</v>
      </c>
      <c r="E435" s="2" t="s">
        <v>515</v>
      </c>
      <c r="F435" s="40">
        <v>400.4</v>
      </c>
      <c r="G435" s="23">
        <f t="shared" si="19"/>
        <v>1.5352006557484039E-2</v>
      </c>
      <c r="H435" s="25"/>
      <c r="I435" s="2" t="s">
        <v>528</v>
      </c>
      <c r="J435" s="3">
        <v>7.3460000000000001</v>
      </c>
      <c r="K435" s="26">
        <f t="shared" si="20"/>
        <v>-8.1643765591033889E-4</v>
      </c>
    </row>
    <row r="436" spans="1:11">
      <c r="A436" s="5" t="s">
        <v>516</v>
      </c>
      <c r="B436" s="6">
        <v>17893.45</v>
      </c>
      <c r="C436" s="23">
        <f t="shared" si="18"/>
        <v>1.2162679413476782E-3</v>
      </c>
      <c r="E436" s="2" t="s">
        <v>516</v>
      </c>
      <c r="F436" s="40">
        <v>394.3</v>
      </c>
      <c r="G436" s="23">
        <f t="shared" si="19"/>
        <v>-6.1943185229369228E-3</v>
      </c>
      <c r="H436" s="25"/>
      <c r="I436" s="2" t="s">
        <v>529</v>
      </c>
      <c r="J436" s="3">
        <v>7.3520000000000003</v>
      </c>
      <c r="K436" s="26">
        <f t="shared" si="20"/>
        <v>6.8031841524557378E-4</v>
      </c>
    </row>
    <row r="437" spans="1:11">
      <c r="A437" s="5" t="s">
        <v>517</v>
      </c>
      <c r="B437" s="6">
        <v>17871.7</v>
      </c>
      <c r="C437" s="23">
        <f t="shared" si="18"/>
        <v>8.4398644447551876E-3</v>
      </c>
      <c r="E437" s="2" t="s">
        <v>517</v>
      </c>
      <c r="F437" s="40">
        <v>396.75</v>
      </c>
      <c r="G437" s="23">
        <f t="shared" si="19"/>
        <v>1.0897218833695746E-2</v>
      </c>
      <c r="H437" s="25"/>
      <c r="I437" s="2" t="s">
        <v>530</v>
      </c>
      <c r="J437" s="3">
        <v>7.3470000000000004</v>
      </c>
      <c r="K437" s="26">
        <f t="shared" si="20"/>
        <v>4.6384803493263902E-3</v>
      </c>
    </row>
    <row r="438" spans="1:11">
      <c r="A438" s="5" t="s">
        <v>518</v>
      </c>
      <c r="B438" s="6">
        <v>17721.5</v>
      </c>
      <c r="C438" s="23">
        <f t="shared" si="18"/>
        <v>-2.4291213288073102E-3</v>
      </c>
      <c r="E438" s="2" t="s">
        <v>518</v>
      </c>
      <c r="F438" s="40">
        <v>392.45</v>
      </c>
      <c r="G438" s="23">
        <f t="shared" si="19"/>
        <v>-1.6677581749195303E-2</v>
      </c>
      <c r="H438" s="25"/>
      <c r="I438" s="2" t="s">
        <v>531</v>
      </c>
      <c r="J438" s="3">
        <v>7.3129999999999997</v>
      </c>
      <c r="K438" s="26">
        <f t="shared" si="20"/>
        <v>-1.6395686143169587E-3</v>
      </c>
    </row>
    <row r="439" spans="1:11">
      <c r="A439" s="5" t="s">
        <v>519</v>
      </c>
      <c r="B439" s="6">
        <v>17764.599999999999</v>
      </c>
      <c r="C439" s="23">
        <f t="shared" si="18"/>
        <v>-5.0226602101452831E-3</v>
      </c>
      <c r="E439" s="2" t="s">
        <v>519</v>
      </c>
      <c r="F439" s="40">
        <v>399.05</v>
      </c>
      <c r="G439" s="23">
        <f t="shared" si="19"/>
        <v>3.3767621850389277E-2</v>
      </c>
      <c r="H439" s="25"/>
      <c r="I439" s="2" t="s">
        <v>532</v>
      </c>
      <c r="J439" s="3">
        <v>7.3250000000000002</v>
      </c>
      <c r="K439" s="26">
        <f t="shared" si="20"/>
        <v>-1.0915542085314831E-3</v>
      </c>
    </row>
    <row r="440" spans="1:11">
      <c r="A440" s="5" t="s">
        <v>521</v>
      </c>
      <c r="B440" s="6">
        <v>17854.05</v>
      </c>
      <c r="C440" s="23">
        <f t="shared" si="18"/>
        <v>1.3740736629151006E-2</v>
      </c>
      <c r="E440" s="2" t="s">
        <v>521</v>
      </c>
      <c r="F440" s="40">
        <v>385.8</v>
      </c>
      <c r="G440" s="23">
        <f t="shared" si="19"/>
        <v>-8.5172795188791992E-3</v>
      </c>
      <c r="H440" s="25"/>
      <c r="I440" s="2" t="s">
        <v>533</v>
      </c>
      <c r="J440" s="3">
        <v>7.3330000000000002</v>
      </c>
      <c r="K440" s="26">
        <f t="shared" si="20"/>
        <v>8.1855393383558977E-4</v>
      </c>
    </row>
    <row r="441" spans="1:11">
      <c r="A441" s="5" t="s">
        <v>522</v>
      </c>
      <c r="B441" s="6">
        <v>17610.400000000001</v>
      </c>
      <c r="C441" s="23">
        <f t="shared" si="18"/>
        <v>-3.3497319108321866E-4</v>
      </c>
      <c r="E441" s="2" t="s">
        <v>522</v>
      </c>
      <c r="F441" s="40">
        <v>389.1</v>
      </c>
      <c r="G441" s="23">
        <f t="shared" si="19"/>
        <v>1.6584987558851464E-2</v>
      </c>
      <c r="H441" s="25"/>
      <c r="I441" s="2" t="s">
        <v>534</v>
      </c>
      <c r="J441" s="3">
        <v>7.327</v>
      </c>
      <c r="K441" s="26">
        <f t="shared" si="20"/>
        <v>3.8288027083315658E-3</v>
      </c>
    </row>
    <row r="442" spans="1:11">
      <c r="A442" s="5" t="s">
        <v>523</v>
      </c>
      <c r="B442" s="6">
        <v>17616.3</v>
      </c>
      <c r="C442" s="23">
        <f t="shared" si="18"/>
        <v>-2.5993220119003902E-3</v>
      </c>
      <c r="E442" s="2" t="s">
        <v>523</v>
      </c>
      <c r="F442" s="40">
        <v>382.7</v>
      </c>
      <c r="G442" s="23">
        <f t="shared" si="19"/>
        <v>-3.3911601560703093E-3</v>
      </c>
      <c r="H442" s="25"/>
      <c r="I442" s="2" t="s">
        <v>535</v>
      </c>
      <c r="J442" s="3">
        <v>7.2990000000000004</v>
      </c>
      <c r="K442" s="26">
        <f t="shared" si="20"/>
        <v>1.7826538831233047E-3</v>
      </c>
    </row>
    <row r="443" spans="1:11">
      <c r="A443" s="5" t="s">
        <v>524</v>
      </c>
      <c r="B443" s="6">
        <v>17662.150000000001</v>
      </c>
      <c r="C443" s="23">
        <f t="shared" si="18"/>
        <v>7.4764029525351266E-4</v>
      </c>
      <c r="E443" s="2" t="s">
        <v>524</v>
      </c>
      <c r="F443" s="40">
        <v>384</v>
      </c>
      <c r="G443" s="23">
        <f t="shared" si="19"/>
        <v>3.4036259024170852E-2</v>
      </c>
      <c r="H443" s="25"/>
      <c r="I443" s="2" t="s">
        <v>536</v>
      </c>
      <c r="J443" s="3">
        <v>7.2859999999999996</v>
      </c>
      <c r="K443" s="26">
        <f t="shared" si="20"/>
        <v>-6.8601223792128679E-4</v>
      </c>
    </row>
    <row r="444" spans="1:11">
      <c r="A444" s="5" t="s">
        <v>525</v>
      </c>
      <c r="B444" s="6">
        <v>17648.95</v>
      </c>
      <c r="C444" s="23">
        <f t="shared" si="18"/>
        <v>2.5302609284759267E-3</v>
      </c>
      <c r="E444" s="2" t="s">
        <v>525</v>
      </c>
      <c r="F444" s="40">
        <v>371.15</v>
      </c>
      <c r="G444" s="23">
        <f t="shared" si="19"/>
        <v>-2.6849034358065505E-2</v>
      </c>
      <c r="H444" s="25"/>
      <c r="I444" s="2" t="s">
        <v>537</v>
      </c>
      <c r="J444" s="3">
        <v>7.2910000000000004</v>
      </c>
      <c r="K444" s="26">
        <f t="shared" si="20"/>
        <v>-3.0128754645208215E-3</v>
      </c>
    </row>
    <row r="445" spans="1:11">
      <c r="A445" s="5" t="s">
        <v>526</v>
      </c>
      <c r="B445" s="6">
        <v>17604.349999999999</v>
      </c>
      <c r="C445" s="23">
        <f t="shared" si="18"/>
        <v>-1.6204860425410094E-2</v>
      </c>
      <c r="E445" s="2" t="s">
        <v>526</v>
      </c>
      <c r="F445" s="40">
        <v>381.25</v>
      </c>
      <c r="G445" s="23">
        <f t="shared" si="19"/>
        <v>-4.5130078435517175E-2</v>
      </c>
      <c r="H445" s="25"/>
      <c r="I445" s="2" t="s">
        <v>538</v>
      </c>
      <c r="J445" s="3">
        <v>7.3129999999999997</v>
      </c>
      <c r="K445" s="26">
        <f t="shared" si="20"/>
        <v>-3.9576987858283615E-3</v>
      </c>
    </row>
    <row r="446" spans="1:11">
      <c r="A446" s="5" t="s">
        <v>527</v>
      </c>
      <c r="B446" s="6">
        <v>17891.95</v>
      </c>
      <c r="C446" s="23">
        <f t="shared" si="18"/>
        <v>-1.2571586207360697E-2</v>
      </c>
      <c r="E446" s="2" t="s">
        <v>527</v>
      </c>
      <c r="F446" s="40">
        <v>398.85</v>
      </c>
      <c r="G446" s="23">
        <f t="shared" si="19"/>
        <v>-3.5104288045580308E-2</v>
      </c>
      <c r="H446" s="25"/>
      <c r="I446" s="2" t="s">
        <v>539</v>
      </c>
      <c r="J446" s="3">
        <v>7.3419999999999996</v>
      </c>
      <c r="K446" s="26">
        <f t="shared" si="20"/>
        <v>-4.2133939328710289E-3</v>
      </c>
    </row>
    <row r="447" spans="1:11">
      <c r="A447" s="5" t="s">
        <v>528</v>
      </c>
      <c r="B447" s="6">
        <v>18118.3</v>
      </c>
      <c r="C447" s="23">
        <f t="shared" si="18"/>
        <v>-1.3798108831454769E-5</v>
      </c>
      <c r="E447" s="2" t="s">
        <v>528</v>
      </c>
      <c r="F447" s="40">
        <v>413.1</v>
      </c>
      <c r="G447" s="23">
        <f t="shared" si="19"/>
        <v>-1.3464978622378712E-2</v>
      </c>
      <c r="H447" s="25"/>
      <c r="I447" s="2" t="s">
        <v>540</v>
      </c>
      <c r="J447" s="3">
        <v>7.3730000000000002</v>
      </c>
      <c r="K447" s="26">
        <f t="shared" si="20"/>
        <v>6.2585238296867423E-3</v>
      </c>
    </row>
    <row r="448" spans="1:11">
      <c r="A448" s="5" t="s">
        <v>529</v>
      </c>
      <c r="B448" s="6">
        <v>18118.55</v>
      </c>
      <c r="C448" s="23">
        <f t="shared" si="18"/>
        <v>5.0295849424065783E-3</v>
      </c>
      <c r="E448" s="2" t="s">
        <v>529</v>
      </c>
      <c r="F448" s="40">
        <v>418.7</v>
      </c>
      <c r="G448" s="23">
        <f t="shared" si="19"/>
        <v>1.9125035712279552E-3</v>
      </c>
      <c r="H448" s="25"/>
      <c r="I448" s="2" t="s">
        <v>541</v>
      </c>
      <c r="J448" s="3">
        <v>7.327</v>
      </c>
      <c r="K448" s="26">
        <f t="shared" si="20"/>
        <v>8.1922451332132101E-4</v>
      </c>
    </row>
    <row r="449" spans="1:11">
      <c r="A449" s="5" t="s">
        <v>530</v>
      </c>
      <c r="B449" s="6">
        <v>18027.650000000001</v>
      </c>
      <c r="C449" s="23">
        <f t="shared" si="18"/>
        <v>-4.4388555124240574E-3</v>
      </c>
      <c r="E449" s="2" t="s">
        <v>530</v>
      </c>
      <c r="F449" s="40">
        <v>417.9</v>
      </c>
      <c r="G449" s="23">
        <f t="shared" si="19"/>
        <v>-8.1029995311011731E-3</v>
      </c>
      <c r="H449" s="25"/>
      <c r="I449" s="2" t="s">
        <v>542</v>
      </c>
      <c r="J449" s="3">
        <v>7.3209999999999997</v>
      </c>
      <c r="K449" s="26">
        <f t="shared" si="20"/>
        <v>0</v>
      </c>
    </row>
    <row r="450" spans="1:11">
      <c r="A450" s="5" t="s">
        <v>531</v>
      </c>
      <c r="B450" s="6">
        <v>18107.849999999999</v>
      </c>
      <c r="C450" s="23">
        <f t="shared" si="18"/>
        <v>-3.1703874024205901E-3</v>
      </c>
      <c r="E450" s="2" t="s">
        <v>531</v>
      </c>
      <c r="F450" s="40">
        <v>421.3</v>
      </c>
      <c r="G450" s="23">
        <f t="shared" si="19"/>
        <v>5.1163179011045586E-3</v>
      </c>
      <c r="H450" s="25"/>
      <c r="I450" s="2" t="s">
        <v>543</v>
      </c>
      <c r="J450" s="3">
        <v>7.3209999999999997</v>
      </c>
      <c r="K450" s="26">
        <f t="shared" si="20"/>
        <v>-2.5919119619185979E-3</v>
      </c>
    </row>
    <row r="451" spans="1:11">
      <c r="A451" s="5" t="s">
        <v>532</v>
      </c>
      <c r="B451" s="6">
        <v>18165.349999999999</v>
      </c>
      <c r="C451" s="23">
        <f t="shared" si="18"/>
        <v>6.1874397571668738E-3</v>
      </c>
      <c r="E451" s="2" t="s">
        <v>532</v>
      </c>
      <c r="F451" s="40">
        <v>419.15</v>
      </c>
      <c r="G451" s="23">
        <f t="shared" si="19"/>
        <v>6.2223486629481546E-3</v>
      </c>
      <c r="H451" s="25"/>
      <c r="I451" s="2" t="s">
        <v>544</v>
      </c>
      <c r="J451" s="3">
        <v>7.34</v>
      </c>
      <c r="K451" s="26">
        <f t="shared" si="20"/>
        <v>1.7726874485973912E-3</v>
      </c>
    </row>
    <row r="452" spans="1:11">
      <c r="A452" s="5" t="s">
        <v>533</v>
      </c>
      <c r="B452" s="6">
        <v>18053.3</v>
      </c>
      <c r="C452" s="23">
        <f t="shared" ref="C452:C515" si="21">LN(B452/B453)</f>
        <v>8.8155315999272829E-3</v>
      </c>
      <c r="E452" s="2" t="s">
        <v>533</v>
      </c>
      <c r="F452" s="40">
        <v>416.55</v>
      </c>
      <c r="G452" s="23">
        <f t="shared" ref="G452:G515" si="22">LN(F452/F453)</f>
        <v>-8.486275754418118E-3</v>
      </c>
      <c r="H452" s="25"/>
      <c r="I452" s="2" t="s">
        <v>545</v>
      </c>
      <c r="J452" s="3">
        <v>7.327</v>
      </c>
      <c r="K452" s="26">
        <f t="shared" ref="K452:K515" si="23">LN(J452/J453)</f>
        <v>2.1860918666479056E-3</v>
      </c>
    </row>
    <row r="453" spans="1:11">
      <c r="A453" s="5" t="s">
        <v>534</v>
      </c>
      <c r="B453" s="6">
        <v>17894.849999999999</v>
      </c>
      <c r="C453" s="23">
        <f t="shared" si="21"/>
        <v>-3.44477342271146E-3</v>
      </c>
      <c r="E453" s="2" t="s">
        <v>534</v>
      </c>
      <c r="F453" s="40">
        <v>420.1</v>
      </c>
      <c r="G453" s="23">
        <f t="shared" si="22"/>
        <v>-1.1901219889076587E-4</v>
      </c>
      <c r="H453" s="25"/>
      <c r="I453" s="2" t="s">
        <v>546</v>
      </c>
      <c r="J453" s="3">
        <v>7.3109999999999999</v>
      </c>
      <c r="K453" s="26">
        <f t="shared" si="23"/>
        <v>-4.1025641601062385E-4</v>
      </c>
    </row>
    <row r="454" spans="1:11">
      <c r="A454" s="5" t="s">
        <v>535</v>
      </c>
      <c r="B454" s="6">
        <v>17956.599999999999</v>
      </c>
      <c r="C454" s="23">
        <f t="shared" si="21"/>
        <v>5.4949488811592336E-3</v>
      </c>
      <c r="E454" s="2" t="s">
        <v>535</v>
      </c>
      <c r="F454" s="40">
        <v>420.15</v>
      </c>
      <c r="G454" s="23">
        <f t="shared" si="22"/>
        <v>-4.1565287560657738E-3</v>
      </c>
      <c r="H454" s="25"/>
      <c r="I454" s="2" t="s">
        <v>547</v>
      </c>
      <c r="J454" s="3">
        <v>7.3140000000000001</v>
      </c>
      <c r="K454" s="26">
        <f t="shared" si="23"/>
        <v>8.2068121142913535E-4</v>
      </c>
    </row>
    <row r="455" spans="1:11">
      <c r="A455" s="5" t="s">
        <v>536</v>
      </c>
      <c r="B455" s="6">
        <v>17858.2</v>
      </c>
      <c r="C455" s="23">
        <f t="shared" si="21"/>
        <v>-2.097674030007273E-3</v>
      </c>
      <c r="E455" s="2" t="s">
        <v>536</v>
      </c>
      <c r="F455" s="40">
        <v>421.9</v>
      </c>
      <c r="G455" s="23">
        <f t="shared" si="22"/>
        <v>-6.7324414217484543E-3</v>
      </c>
      <c r="H455" s="25"/>
      <c r="I455" s="2" t="s">
        <v>548</v>
      </c>
      <c r="J455" s="3">
        <v>7.3079999999999998</v>
      </c>
      <c r="K455" s="26">
        <f t="shared" si="23"/>
        <v>-1.5040681033297882E-3</v>
      </c>
    </row>
    <row r="456" spans="1:11">
      <c r="A456" s="5" t="s">
        <v>537</v>
      </c>
      <c r="B456" s="6">
        <v>17895.7</v>
      </c>
      <c r="C456" s="23">
        <f t="shared" si="21"/>
        <v>-1.0304428324909225E-3</v>
      </c>
      <c r="E456" s="2" t="s">
        <v>537</v>
      </c>
      <c r="F456" s="40">
        <v>424.75</v>
      </c>
      <c r="G456" s="23">
        <f t="shared" si="22"/>
        <v>-1.3562700590132872E-2</v>
      </c>
      <c r="H456" s="25"/>
      <c r="I456" s="2" t="s">
        <v>549</v>
      </c>
      <c r="J456" s="3">
        <v>7.319</v>
      </c>
      <c r="K456" s="26">
        <f t="shared" si="23"/>
        <v>1.3664002207513276E-4</v>
      </c>
    </row>
    <row r="457" spans="1:11">
      <c r="A457" s="5" t="s">
        <v>538</v>
      </c>
      <c r="B457" s="6">
        <v>17914.150000000001</v>
      </c>
      <c r="C457" s="23">
        <f t="shared" si="21"/>
        <v>-1.0387331059448432E-2</v>
      </c>
      <c r="E457" s="2" t="s">
        <v>538</v>
      </c>
      <c r="F457" s="40">
        <v>430.55</v>
      </c>
      <c r="G457" s="23">
        <f t="shared" si="22"/>
        <v>1.0037432544447585E-2</v>
      </c>
      <c r="H457" s="25"/>
      <c r="I457" s="2" t="s">
        <v>550</v>
      </c>
      <c r="J457" s="3">
        <v>7.3179999999999996</v>
      </c>
      <c r="K457" s="26">
        <f t="shared" si="23"/>
        <v>2.7333606839586812E-4</v>
      </c>
    </row>
    <row r="458" spans="1:11">
      <c r="A458" s="5" t="s">
        <v>539</v>
      </c>
      <c r="B458" s="6">
        <v>18101.2</v>
      </c>
      <c r="C458" s="23">
        <f t="shared" si="21"/>
        <v>1.3445454515296811E-2</v>
      </c>
      <c r="E458" s="2" t="s">
        <v>539</v>
      </c>
      <c r="F458" s="40">
        <v>426.25</v>
      </c>
      <c r="G458" s="23">
        <f t="shared" si="22"/>
        <v>7.653849551448615E-3</v>
      </c>
      <c r="H458" s="25"/>
      <c r="I458" s="2" t="s">
        <v>551</v>
      </c>
      <c r="J458" s="3">
        <v>7.3159999999999998</v>
      </c>
      <c r="K458" s="26">
        <f t="shared" si="23"/>
        <v>3.9717918404741119E-3</v>
      </c>
    </row>
    <row r="459" spans="1:11">
      <c r="A459" s="5" t="s">
        <v>540</v>
      </c>
      <c r="B459" s="6">
        <v>17859.45</v>
      </c>
      <c r="C459" s="23">
        <f t="shared" si="21"/>
        <v>-7.4027717595589147E-3</v>
      </c>
      <c r="E459" s="2" t="s">
        <v>540</v>
      </c>
      <c r="F459" s="40">
        <v>423</v>
      </c>
      <c r="G459" s="23">
        <f t="shared" si="22"/>
        <v>-2.6478481659651592E-2</v>
      </c>
      <c r="H459" s="25"/>
      <c r="I459" s="2" t="s">
        <v>552</v>
      </c>
      <c r="J459" s="3">
        <v>7.2869999999999999</v>
      </c>
      <c r="K459" s="26">
        <f t="shared" si="23"/>
        <v>-1.6454137813502114E-3</v>
      </c>
    </row>
    <row r="460" spans="1:11">
      <c r="A460" s="5" t="s">
        <v>541</v>
      </c>
      <c r="B460" s="6">
        <v>17992.150000000001</v>
      </c>
      <c r="C460" s="23">
        <f t="shared" si="21"/>
        <v>-2.8194751035864399E-3</v>
      </c>
      <c r="E460" s="2" t="s">
        <v>541</v>
      </c>
      <c r="F460" s="40">
        <v>434.35</v>
      </c>
      <c r="G460" s="23">
        <f t="shared" si="22"/>
        <v>1.3676615590801825E-2</v>
      </c>
      <c r="H460" s="25"/>
      <c r="I460" s="2" t="s">
        <v>553</v>
      </c>
      <c r="J460" s="3">
        <v>7.2990000000000004</v>
      </c>
      <c r="K460" s="26">
        <f t="shared" si="23"/>
        <v>2.7404768601226888E-4</v>
      </c>
    </row>
    <row r="461" spans="1:11">
      <c r="A461" s="5" t="s">
        <v>542</v>
      </c>
      <c r="B461" s="6">
        <v>18042.95</v>
      </c>
      <c r="C461" s="23">
        <f t="shared" si="21"/>
        <v>-1.0453431463642316E-2</v>
      </c>
      <c r="E461" s="2" t="s">
        <v>542</v>
      </c>
      <c r="F461" s="40">
        <v>428.45</v>
      </c>
      <c r="G461" s="23">
        <f t="shared" si="22"/>
        <v>-1.4482092879618573E-2</v>
      </c>
      <c r="H461" s="25"/>
      <c r="I461" s="2" t="s">
        <v>554</v>
      </c>
      <c r="J461" s="3">
        <v>7.2969999999999997</v>
      </c>
      <c r="K461" s="26">
        <f t="shared" si="23"/>
        <v>2.1950893709090204E-3</v>
      </c>
    </row>
    <row r="462" spans="1:11">
      <c r="A462" s="5" t="s">
        <v>543</v>
      </c>
      <c r="B462" s="6">
        <v>18232.55</v>
      </c>
      <c r="C462" s="23">
        <f t="shared" si="21"/>
        <v>1.9269838518420508E-3</v>
      </c>
      <c r="E462" s="2" t="s">
        <v>543</v>
      </c>
      <c r="F462" s="40">
        <v>434.7</v>
      </c>
      <c r="G462" s="23">
        <f t="shared" si="22"/>
        <v>1.6234122761883348E-2</v>
      </c>
      <c r="H462" s="25"/>
      <c r="I462" s="2" t="s">
        <v>555</v>
      </c>
      <c r="J462" s="3">
        <v>7.2809999999999997</v>
      </c>
      <c r="K462" s="26">
        <f t="shared" si="23"/>
        <v>1.7870648786492875E-3</v>
      </c>
    </row>
    <row r="463" spans="1:11">
      <c r="A463" s="5" t="s">
        <v>544</v>
      </c>
      <c r="B463" s="6">
        <v>18197.45</v>
      </c>
      <c r="C463" s="23">
        <f t="shared" si="21"/>
        <v>5.0767612877239332E-3</v>
      </c>
      <c r="E463" s="2" t="s">
        <v>544</v>
      </c>
      <c r="F463" s="40">
        <v>427.7</v>
      </c>
      <c r="G463" s="23">
        <f t="shared" si="22"/>
        <v>8.3348489791192325E-3</v>
      </c>
      <c r="H463" s="25"/>
      <c r="I463" s="2" t="s">
        <v>556</v>
      </c>
      <c r="J463" s="3">
        <v>7.2679999999999998</v>
      </c>
      <c r="K463" s="26">
        <f t="shared" si="23"/>
        <v>6.4877030648802271E-3</v>
      </c>
    </row>
    <row r="464" spans="1:11">
      <c r="A464" s="5" t="s">
        <v>545</v>
      </c>
      <c r="B464" s="6">
        <v>18105.3</v>
      </c>
      <c r="C464" s="23">
        <f t="shared" si="21"/>
        <v>-4.7222531914706822E-3</v>
      </c>
      <c r="E464" s="2" t="s">
        <v>545</v>
      </c>
      <c r="F464" s="40">
        <v>424.15</v>
      </c>
      <c r="G464" s="23">
        <f t="shared" si="22"/>
        <v>5.5558982090695031E-3</v>
      </c>
      <c r="H464" s="25"/>
      <c r="I464" s="2" t="s">
        <v>557</v>
      </c>
      <c r="J464" s="3">
        <v>7.2210000000000001</v>
      </c>
      <c r="K464" s="26">
        <f t="shared" si="23"/>
        <v>-6.0748495532016045E-3</v>
      </c>
    </row>
    <row r="465" spans="1:11">
      <c r="A465" s="5" t="s">
        <v>546</v>
      </c>
      <c r="B465" s="6">
        <v>18191</v>
      </c>
      <c r="C465" s="23">
        <f t="shared" si="21"/>
        <v>3.7727060871833766E-3</v>
      </c>
      <c r="E465" s="2" t="s">
        <v>546</v>
      </c>
      <c r="F465" s="40">
        <v>421.8</v>
      </c>
      <c r="G465" s="23">
        <f t="shared" si="22"/>
        <v>1.0674258263118463E-3</v>
      </c>
      <c r="H465" s="25"/>
      <c r="I465" s="2" t="s">
        <v>558</v>
      </c>
      <c r="J465" s="3">
        <v>7.2649999999999997</v>
      </c>
      <c r="K465" s="26">
        <f t="shared" si="23"/>
        <v>-3.9837953642422857E-3</v>
      </c>
    </row>
    <row r="466" spans="1:11">
      <c r="A466" s="5" t="s">
        <v>547</v>
      </c>
      <c r="B466" s="6">
        <v>18122.5</v>
      </c>
      <c r="C466" s="23">
        <f t="shared" si="21"/>
        <v>-5.4061808305026044E-4</v>
      </c>
      <c r="E466" s="2" t="s">
        <v>547</v>
      </c>
      <c r="F466" s="40">
        <v>421.35</v>
      </c>
      <c r="G466" s="23">
        <f t="shared" si="22"/>
        <v>-4.8535164824023537E-3</v>
      </c>
      <c r="H466" s="25"/>
      <c r="I466" s="2" t="s">
        <v>559</v>
      </c>
      <c r="J466" s="3">
        <v>7.2939999999999996</v>
      </c>
      <c r="K466" s="26">
        <f t="shared" si="23"/>
        <v>-6.8526008300692255E-4</v>
      </c>
    </row>
    <row r="467" spans="1:11">
      <c r="A467" s="5" t="s">
        <v>548</v>
      </c>
      <c r="B467" s="6">
        <v>18132.3</v>
      </c>
      <c r="C467" s="23">
        <f t="shared" si="21"/>
        <v>6.5123380415187272E-3</v>
      </c>
      <c r="E467" s="2" t="s">
        <v>548</v>
      </c>
      <c r="F467" s="40">
        <v>423.4</v>
      </c>
      <c r="G467" s="23">
        <f t="shared" si="22"/>
        <v>-3.8894503626031376E-3</v>
      </c>
      <c r="H467" s="25"/>
      <c r="I467" s="2" t="s">
        <v>560</v>
      </c>
      <c r="J467" s="3">
        <v>7.2990000000000004</v>
      </c>
      <c r="K467" s="26">
        <f t="shared" si="23"/>
        <v>1.508192511838055E-3</v>
      </c>
    </row>
    <row r="468" spans="1:11">
      <c r="A468" s="5" t="s">
        <v>549</v>
      </c>
      <c r="B468" s="6">
        <v>18014.599999999999</v>
      </c>
      <c r="C468" s="23">
        <f t="shared" si="21"/>
        <v>1.1602133416483444E-2</v>
      </c>
      <c r="E468" s="2" t="s">
        <v>549</v>
      </c>
      <c r="F468" s="40">
        <v>425.05</v>
      </c>
      <c r="G468" s="23">
        <f t="shared" si="22"/>
        <v>-9.5996991008610484E-3</v>
      </c>
      <c r="H468" s="25"/>
      <c r="I468" s="2" t="s">
        <v>561</v>
      </c>
      <c r="J468" s="3">
        <v>7.2880000000000003</v>
      </c>
      <c r="K468" s="26">
        <f t="shared" si="23"/>
        <v>2.6104294551587874E-3</v>
      </c>
    </row>
    <row r="469" spans="1:11">
      <c r="A469" s="5" t="s">
        <v>550</v>
      </c>
      <c r="B469" s="6">
        <v>17806.8</v>
      </c>
      <c r="C469" s="23">
        <f t="shared" si="21"/>
        <v>-1.7841440690702759E-2</v>
      </c>
      <c r="E469" s="2" t="s">
        <v>550</v>
      </c>
      <c r="F469" s="40">
        <v>429.15</v>
      </c>
      <c r="G469" s="23">
        <f t="shared" si="22"/>
        <v>-1.6752745794686743E-2</v>
      </c>
      <c r="H469" s="25"/>
      <c r="I469" s="2" t="s">
        <v>562</v>
      </c>
      <c r="J469" s="3">
        <v>7.2690000000000001</v>
      </c>
      <c r="K469" s="26">
        <f t="shared" si="23"/>
        <v>2.7552021837576974E-3</v>
      </c>
    </row>
    <row r="470" spans="1:11">
      <c r="A470" s="5" t="s">
        <v>551</v>
      </c>
      <c r="B470" s="6">
        <v>18127.349999999999</v>
      </c>
      <c r="C470" s="23">
        <f t="shared" si="21"/>
        <v>-3.950294801933504E-3</v>
      </c>
      <c r="E470" s="2" t="s">
        <v>551</v>
      </c>
      <c r="F470" s="40">
        <v>436.4</v>
      </c>
      <c r="G470" s="23">
        <f t="shared" si="22"/>
        <v>-9.1241508896091686E-3</v>
      </c>
      <c r="H470" s="25"/>
      <c r="I470" s="2" t="s">
        <v>563</v>
      </c>
      <c r="J470" s="3">
        <v>7.2489999999999997</v>
      </c>
      <c r="K470" s="26">
        <f t="shared" si="23"/>
        <v>3.1778955932922973E-3</v>
      </c>
    </row>
    <row r="471" spans="1:11">
      <c r="A471" s="5" t="s">
        <v>552</v>
      </c>
      <c r="B471" s="6">
        <v>18199.099999999999</v>
      </c>
      <c r="C471" s="23">
        <f t="shared" si="21"/>
        <v>-1.0179289959781981E-2</v>
      </c>
      <c r="E471" s="2" t="s">
        <v>552</v>
      </c>
      <c r="F471" s="40">
        <v>440.4</v>
      </c>
      <c r="G471" s="23">
        <f t="shared" si="22"/>
        <v>7.3357188597280659E-2</v>
      </c>
      <c r="H471" s="25"/>
      <c r="I471" s="2" t="s">
        <v>564</v>
      </c>
      <c r="J471" s="3">
        <v>7.226</v>
      </c>
      <c r="K471" s="26">
        <f t="shared" si="23"/>
        <v>6.9218525640384661E-4</v>
      </c>
    </row>
    <row r="472" spans="1:11">
      <c r="A472" s="5" t="s">
        <v>553</v>
      </c>
      <c r="B472" s="6">
        <v>18385.3</v>
      </c>
      <c r="C472" s="23">
        <f t="shared" si="21"/>
        <v>-1.9100282258184755E-3</v>
      </c>
      <c r="E472" s="2" t="s">
        <v>553</v>
      </c>
      <c r="F472" s="40">
        <v>409.25</v>
      </c>
      <c r="G472" s="23">
        <f t="shared" si="22"/>
        <v>-1.8160305379659045E-2</v>
      </c>
      <c r="H472" s="25"/>
      <c r="I472" s="2" t="s">
        <v>565</v>
      </c>
      <c r="J472" s="3">
        <v>7.2210000000000001</v>
      </c>
      <c r="K472" s="26">
        <f t="shared" si="23"/>
        <v>1.5244961721867928E-3</v>
      </c>
    </row>
    <row r="473" spans="1:11">
      <c r="A473" s="5" t="s">
        <v>554</v>
      </c>
      <c r="B473" s="6">
        <v>18420.45</v>
      </c>
      <c r="C473" s="23">
        <f t="shared" si="21"/>
        <v>8.2558261417479597E-3</v>
      </c>
      <c r="E473" s="2" t="s">
        <v>554</v>
      </c>
      <c r="F473" s="40">
        <v>416.75</v>
      </c>
      <c r="G473" s="23">
        <f t="shared" si="22"/>
        <v>-2.5163274915620398E-3</v>
      </c>
      <c r="H473" s="25"/>
      <c r="I473" s="2" t="s">
        <v>566</v>
      </c>
      <c r="J473" s="3">
        <v>7.21</v>
      </c>
      <c r="K473" s="26">
        <f t="shared" si="23"/>
        <v>-9.6619109117369716E-3</v>
      </c>
    </row>
    <row r="474" spans="1:11">
      <c r="A474" s="5" t="s">
        <v>555</v>
      </c>
      <c r="B474" s="6">
        <v>18269</v>
      </c>
      <c r="C474" s="23">
        <f t="shared" si="21"/>
        <v>-7.9544851721632479E-3</v>
      </c>
      <c r="E474" s="2" t="s">
        <v>555</v>
      </c>
      <c r="F474" s="40">
        <v>417.8</v>
      </c>
      <c r="G474" s="23">
        <f t="shared" si="22"/>
        <v>-4.3670972058893323E-2</v>
      </c>
      <c r="H474" s="25"/>
      <c r="I474" s="2" t="s">
        <v>567</v>
      </c>
      <c r="J474" s="3">
        <v>7.28</v>
      </c>
      <c r="K474" s="26">
        <f t="shared" si="23"/>
        <v>1.3737207247388537E-4</v>
      </c>
    </row>
    <row r="475" spans="1:11">
      <c r="A475" s="5" t="s">
        <v>556</v>
      </c>
      <c r="B475" s="6">
        <v>18414.900000000001</v>
      </c>
      <c r="C475" s="23">
        <f t="shared" si="21"/>
        <v>-1.3238152933783446E-2</v>
      </c>
      <c r="E475" s="2" t="s">
        <v>556</v>
      </c>
      <c r="F475" s="40">
        <v>436.45</v>
      </c>
      <c r="G475" s="23">
        <f t="shared" si="22"/>
        <v>-7.0776551158288955E-3</v>
      </c>
      <c r="H475" s="25"/>
      <c r="I475" s="2" t="s">
        <v>568</v>
      </c>
      <c r="J475" s="3">
        <v>7.2789999999999999</v>
      </c>
      <c r="K475" s="26">
        <f t="shared" si="23"/>
        <v>6.8714357132349381E-4</v>
      </c>
    </row>
    <row r="476" spans="1:11">
      <c r="A476" s="5" t="s">
        <v>557</v>
      </c>
      <c r="B476" s="6">
        <v>18660.3</v>
      </c>
      <c r="C476" s="23">
        <f t="shared" si="21"/>
        <v>2.8066766840707338E-3</v>
      </c>
      <c r="E476" s="2" t="s">
        <v>557</v>
      </c>
      <c r="F476" s="40">
        <v>439.55</v>
      </c>
      <c r="G476" s="23">
        <f t="shared" si="22"/>
        <v>1.4321147551323844E-2</v>
      </c>
      <c r="H476" s="25"/>
      <c r="I476" s="2" t="s">
        <v>569</v>
      </c>
      <c r="J476" s="3">
        <v>7.274</v>
      </c>
      <c r="K476" s="26">
        <f t="shared" si="23"/>
        <v>-3.7049785091513836E-3</v>
      </c>
    </row>
    <row r="477" spans="1:11">
      <c r="A477" s="5" t="s">
        <v>558</v>
      </c>
      <c r="B477" s="6">
        <v>18608</v>
      </c>
      <c r="C477" s="23">
        <f t="shared" si="21"/>
        <v>5.9749296136281512E-3</v>
      </c>
      <c r="E477" s="2" t="s">
        <v>558</v>
      </c>
      <c r="F477" s="40">
        <v>433.3</v>
      </c>
      <c r="G477" s="23">
        <f t="shared" si="22"/>
        <v>1.9223519682495804E-2</v>
      </c>
      <c r="H477" s="25"/>
      <c r="I477" s="2" t="s">
        <v>570</v>
      </c>
      <c r="J477" s="3">
        <v>7.3010000000000002</v>
      </c>
      <c r="K477" s="26">
        <f t="shared" si="23"/>
        <v>6.3204387377976626E-3</v>
      </c>
    </row>
    <row r="478" spans="1:11">
      <c r="A478" s="5" t="s">
        <v>559</v>
      </c>
      <c r="B478" s="6">
        <v>18497.150000000001</v>
      </c>
      <c r="C478" s="23">
        <f t="shared" si="21"/>
        <v>2.9734752494251067E-5</v>
      </c>
      <c r="E478" s="2" t="s">
        <v>559</v>
      </c>
      <c r="F478" s="40">
        <v>425.05</v>
      </c>
      <c r="G478" s="23">
        <f t="shared" si="22"/>
        <v>-2.7726386032222303E-2</v>
      </c>
      <c r="H478" s="25"/>
      <c r="I478" s="2" t="s">
        <v>571</v>
      </c>
      <c r="J478" s="3">
        <v>7.2549999999999999</v>
      </c>
      <c r="K478" s="26">
        <f t="shared" si="23"/>
        <v>-4.9498244881422031E-3</v>
      </c>
    </row>
    <row r="479" spans="1:11">
      <c r="A479" s="5" t="s">
        <v>560</v>
      </c>
      <c r="B479" s="6">
        <v>18496.599999999999</v>
      </c>
      <c r="C479" s="23">
        <f t="shared" si="21"/>
        <v>-6.0772111756395393E-3</v>
      </c>
      <c r="E479" s="2" t="s">
        <v>560</v>
      </c>
      <c r="F479" s="40">
        <v>437</v>
      </c>
      <c r="G479" s="23">
        <f t="shared" si="22"/>
        <v>1.3245226750020723E-2</v>
      </c>
      <c r="H479" s="25"/>
      <c r="I479" s="2" t="s">
        <v>572</v>
      </c>
      <c r="J479" s="3">
        <v>7.2910000000000004</v>
      </c>
      <c r="K479" s="26">
        <f t="shared" si="23"/>
        <v>8.2327117712518473E-4</v>
      </c>
    </row>
    <row r="480" spans="1:11">
      <c r="A480" s="5" t="s">
        <v>561</v>
      </c>
      <c r="B480" s="6">
        <v>18609.349999999999</v>
      </c>
      <c r="C480" s="23">
        <f t="shared" si="21"/>
        <v>2.6284759354648821E-3</v>
      </c>
      <c r="E480" s="2" t="s">
        <v>561</v>
      </c>
      <c r="F480" s="40">
        <v>431.25</v>
      </c>
      <c r="G480" s="23">
        <f t="shared" si="22"/>
        <v>2.2038167733933703E-2</v>
      </c>
      <c r="H480" s="25"/>
      <c r="I480" s="2" t="s">
        <v>573</v>
      </c>
      <c r="J480" s="3">
        <v>7.2850000000000001</v>
      </c>
      <c r="K480" s="26">
        <f t="shared" si="23"/>
        <v>-4.792888326052013E-3</v>
      </c>
    </row>
    <row r="481" spans="1:11">
      <c r="A481" s="5" t="s">
        <v>562</v>
      </c>
      <c r="B481" s="6">
        <v>18560.5</v>
      </c>
      <c r="C481" s="23">
        <f t="shared" si="21"/>
        <v>-4.4216639141222676E-3</v>
      </c>
      <c r="E481" s="2" t="s">
        <v>562</v>
      </c>
      <c r="F481" s="40">
        <v>421.85</v>
      </c>
      <c r="G481" s="23">
        <f t="shared" si="22"/>
        <v>-7.7922472201656552E-3</v>
      </c>
      <c r="H481" s="25"/>
      <c r="I481" s="2" t="s">
        <v>574</v>
      </c>
      <c r="J481" s="3">
        <v>7.32</v>
      </c>
      <c r="K481" s="26">
        <f t="shared" si="23"/>
        <v>1.7775351641393063E-3</v>
      </c>
    </row>
    <row r="482" spans="1:11">
      <c r="A482" s="5" t="s">
        <v>563</v>
      </c>
      <c r="B482" s="6">
        <v>18642.75</v>
      </c>
      <c r="C482" s="23">
        <f t="shared" si="21"/>
        <v>-3.1223414523407593E-3</v>
      </c>
      <c r="E482" s="2" t="s">
        <v>563</v>
      </c>
      <c r="F482" s="40">
        <v>425.15</v>
      </c>
      <c r="G482" s="23">
        <f t="shared" si="22"/>
        <v>-2.4741374678718026E-2</v>
      </c>
      <c r="H482" s="25"/>
      <c r="I482" s="2" t="s">
        <v>575</v>
      </c>
      <c r="J482" s="3">
        <v>7.3070000000000004</v>
      </c>
      <c r="K482" s="26">
        <f t="shared" si="23"/>
        <v>3.5645773965068349E-3</v>
      </c>
    </row>
    <row r="483" spans="1:11">
      <c r="A483" s="5" t="s">
        <v>564</v>
      </c>
      <c r="B483" s="6">
        <v>18701.05</v>
      </c>
      <c r="C483" s="23">
        <f t="shared" si="21"/>
        <v>2.6472605687367874E-4</v>
      </c>
      <c r="E483" s="2" t="s">
        <v>564</v>
      </c>
      <c r="F483" s="40">
        <v>435.8</v>
      </c>
      <c r="G483" s="23">
        <f t="shared" si="22"/>
        <v>1.9523405569697218E-3</v>
      </c>
      <c r="H483" s="25"/>
      <c r="I483" s="2" t="s">
        <v>576</v>
      </c>
      <c r="J483" s="3">
        <v>7.2809999999999997</v>
      </c>
      <c r="K483" s="26">
        <f t="shared" si="23"/>
        <v>9.6186884777666685E-4</v>
      </c>
    </row>
    <row r="484" spans="1:11">
      <c r="A484" s="5" t="s">
        <v>565</v>
      </c>
      <c r="B484" s="6">
        <v>18696.099999999999</v>
      </c>
      <c r="C484" s="23">
        <f t="shared" si="21"/>
        <v>-6.2065965491442813E-3</v>
      </c>
      <c r="E484" s="2" t="s">
        <v>565</v>
      </c>
      <c r="F484" s="40">
        <v>434.95</v>
      </c>
      <c r="G484" s="23">
        <f t="shared" si="22"/>
        <v>9.8192898934848644E-3</v>
      </c>
      <c r="H484" s="25"/>
      <c r="I484" s="2" t="s">
        <v>577</v>
      </c>
      <c r="J484" s="3">
        <v>7.274</v>
      </c>
      <c r="K484" s="26">
        <f t="shared" si="23"/>
        <v>1.7887861666875361E-3</v>
      </c>
    </row>
    <row r="485" spans="1:11">
      <c r="A485" s="5" t="s">
        <v>566</v>
      </c>
      <c r="B485" s="6">
        <v>18812.5</v>
      </c>
      <c r="C485" s="23">
        <f t="shared" si="21"/>
        <v>2.8825558908002974E-3</v>
      </c>
      <c r="E485" s="2" t="s">
        <v>566</v>
      </c>
      <c r="F485" s="40">
        <v>430.7</v>
      </c>
      <c r="G485" s="23">
        <f t="shared" si="22"/>
        <v>0</v>
      </c>
      <c r="H485" s="25"/>
      <c r="I485" s="2" t="s">
        <v>578</v>
      </c>
      <c r="J485" s="3">
        <v>7.2610000000000001</v>
      </c>
      <c r="K485" s="26">
        <f t="shared" si="23"/>
        <v>-3.5743782900354492E-3</v>
      </c>
    </row>
    <row r="486" spans="1:11">
      <c r="A486" s="5" t="s">
        <v>567</v>
      </c>
      <c r="B486" s="6">
        <v>18758.349999999999</v>
      </c>
      <c r="C486" s="23">
        <f t="shared" si="21"/>
        <v>7.5074463545009001E-3</v>
      </c>
      <c r="E486" s="2" t="s">
        <v>567</v>
      </c>
      <c r="F486" s="40">
        <v>430.7</v>
      </c>
      <c r="G486" s="23">
        <f t="shared" si="22"/>
        <v>-1.7491815364698678E-2</v>
      </c>
      <c r="H486" s="25"/>
      <c r="I486" s="2" t="s">
        <v>579</v>
      </c>
      <c r="J486" s="3">
        <v>7.2869999999999999</v>
      </c>
      <c r="K486" s="26">
        <f t="shared" si="23"/>
        <v>-2.74085412093566E-3</v>
      </c>
    </row>
    <row r="487" spans="1:11">
      <c r="A487" s="5" t="s">
        <v>568</v>
      </c>
      <c r="B487" s="6">
        <v>18618.05</v>
      </c>
      <c r="C487" s="23">
        <f t="shared" si="21"/>
        <v>2.9746557780997683E-3</v>
      </c>
      <c r="E487" s="2" t="s">
        <v>568</v>
      </c>
      <c r="F487" s="40">
        <v>438.3</v>
      </c>
      <c r="G487" s="23">
        <f t="shared" si="22"/>
        <v>1.3783815751177396E-2</v>
      </c>
      <c r="H487" s="25"/>
      <c r="I487" s="2" t="s">
        <v>580</v>
      </c>
      <c r="J487" s="3">
        <v>7.3070000000000004</v>
      </c>
      <c r="K487" s="26">
        <f t="shared" si="23"/>
        <v>-5.323154588394793E-3</v>
      </c>
    </row>
    <row r="488" spans="1:11">
      <c r="A488" s="5" t="s">
        <v>569</v>
      </c>
      <c r="B488" s="6">
        <v>18562.75</v>
      </c>
      <c r="C488" s="23">
        <f t="shared" si="21"/>
        <v>2.6972005940332764E-3</v>
      </c>
      <c r="E488" s="2" t="s">
        <v>569</v>
      </c>
      <c r="F488" s="40">
        <v>432.3</v>
      </c>
      <c r="G488" s="23">
        <f t="shared" si="22"/>
        <v>1.3859186485527378E-2</v>
      </c>
      <c r="H488" s="25"/>
      <c r="I488" s="2" t="s">
        <v>581</v>
      </c>
      <c r="J488" s="3">
        <v>7.3460000000000001</v>
      </c>
      <c r="K488" s="26">
        <f t="shared" si="23"/>
        <v>-5.5657511491250897E-3</v>
      </c>
    </row>
    <row r="489" spans="1:11">
      <c r="A489" s="5" t="s">
        <v>570</v>
      </c>
      <c r="B489" s="6">
        <v>18512.75</v>
      </c>
      <c r="C489" s="23">
        <f t="shared" si="21"/>
        <v>1.548780813877488E-3</v>
      </c>
      <c r="E489" s="2" t="s">
        <v>570</v>
      </c>
      <c r="F489" s="40">
        <v>426.35</v>
      </c>
      <c r="G489" s="23">
        <f t="shared" si="22"/>
        <v>1.512494861642253E-2</v>
      </c>
      <c r="H489" s="25"/>
      <c r="I489" s="2" t="s">
        <v>582</v>
      </c>
      <c r="J489" s="3">
        <v>7.3869999999999996</v>
      </c>
      <c r="K489" s="26">
        <f t="shared" si="23"/>
        <v>-6.3423733284597526E-3</v>
      </c>
    </row>
    <row r="490" spans="1:11">
      <c r="A490" s="5" t="s">
        <v>571</v>
      </c>
      <c r="B490" s="6">
        <v>18484.099999999999</v>
      </c>
      <c r="C490" s="23">
        <f t="shared" si="21"/>
        <v>1.1801063995242344E-2</v>
      </c>
      <c r="E490" s="2" t="s">
        <v>571</v>
      </c>
      <c r="F490" s="40">
        <v>419.95</v>
      </c>
      <c r="G490" s="23">
        <f t="shared" si="22"/>
        <v>-1.2894246194500613E-2</v>
      </c>
      <c r="H490" s="25"/>
      <c r="I490" s="2" t="s">
        <v>583</v>
      </c>
      <c r="J490" s="3">
        <v>7.4340000000000002</v>
      </c>
      <c r="K490" s="26">
        <f t="shared" si="23"/>
        <v>-4.6970494998692675E-3</v>
      </c>
    </row>
    <row r="491" spans="1:11">
      <c r="A491" s="5" t="s">
        <v>572</v>
      </c>
      <c r="B491" s="6">
        <v>18267.25</v>
      </c>
      <c r="C491" s="23">
        <f t="shared" si="21"/>
        <v>1.2626177849523763E-3</v>
      </c>
      <c r="E491" s="2" t="s">
        <v>572</v>
      </c>
      <c r="F491" s="40">
        <v>425.4</v>
      </c>
      <c r="G491" s="23">
        <f t="shared" si="22"/>
        <v>7.0771703740850787E-3</v>
      </c>
      <c r="H491" s="25"/>
      <c r="I491" s="2" t="s">
        <v>584</v>
      </c>
      <c r="J491" s="3">
        <v>7.4690000000000003</v>
      </c>
      <c r="K491" s="26">
        <f t="shared" si="23"/>
        <v>-1.7390145510247871E-3</v>
      </c>
    </row>
    <row r="492" spans="1:11">
      <c r="A492" s="5" t="s">
        <v>573</v>
      </c>
      <c r="B492" s="6">
        <v>18244.2</v>
      </c>
      <c r="C492" s="23">
        <f t="shared" si="21"/>
        <v>4.6286014321959227E-3</v>
      </c>
      <c r="E492" s="2" t="s">
        <v>573</v>
      </c>
      <c r="F492" s="40">
        <v>422.4</v>
      </c>
      <c r="G492" s="23">
        <f t="shared" si="22"/>
        <v>2.5779258647616664E-2</v>
      </c>
      <c r="H492" s="25"/>
      <c r="I492" s="2" t="s">
        <v>585</v>
      </c>
      <c r="J492" s="3">
        <v>7.4820000000000002</v>
      </c>
      <c r="K492" s="26">
        <f t="shared" si="23"/>
        <v>1.0479741214703336E-2</v>
      </c>
    </row>
    <row r="493" spans="1:11">
      <c r="A493" s="5" t="s">
        <v>574</v>
      </c>
      <c r="B493" s="6">
        <v>18159.95</v>
      </c>
      <c r="C493" s="23">
        <f t="shared" si="21"/>
        <v>-8.100385417505962E-3</v>
      </c>
      <c r="E493" s="2" t="s">
        <v>574</v>
      </c>
      <c r="F493" s="40">
        <v>411.65</v>
      </c>
      <c r="G493" s="23">
        <f t="shared" si="22"/>
        <v>4.3822346453952126E-3</v>
      </c>
      <c r="H493" s="25"/>
      <c r="I493" s="2" t="s">
        <v>586</v>
      </c>
      <c r="J493" s="3">
        <v>7.4039999999999999</v>
      </c>
      <c r="K493" s="26">
        <f t="shared" si="23"/>
        <v>1.0810811863727016E-3</v>
      </c>
    </row>
    <row r="494" spans="1:11">
      <c r="A494" s="5" t="s">
        <v>575</v>
      </c>
      <c r="B494" s="6">
        <v>18307.650000000001</v>
      </c>
      <c r="C494" s="23">
        <f t="shared" si="21"/>
        <v>-1.9780888841003656E-3</v>
      </c>
      <c r="E494" s="2" t="s">
        <v>575</v>
      </c>
      <c r="F494" s="40">
        <v>409.85</v>
      </c>
      <c r="G494" s="23">
        <f t="shared" si="22"/>
        <v>-4.6364736131475272E-2</v>
      </c>
      <c r="H494" s="25"/>
      <c r="I494" s="2" t="s">
        <v>587</v>
      </c>
      <c r="J494" s="3">
        <v>7.3959999999999999</v>
      </c>
      <c r="K494" s="26">
        <f t="shared" si="23"/>
        <v>-6.603352611093973E-3</v>
      </c>
    </row>
    <row r="495" spans="1:11">
      <c r="A495" s="5" t="s">
        <v>576</v>
      </c>
      <c r="B495" s="6">
        <v>18343.900000000001</v>
      </c>
      <c r="C495" s="23">
        <f t="shared" si="21"/>
        <v>-3.5778894904250048E-3</v>
      </c>
      <c r="E495" s="2" t="s">
        <v>576</v>
      </c>
      <c r="F495" s="40">
        <v>429.3</v>
      </c>
      <c r="G495" s="23">
        <f t="shared" si="22"/>
        <v>-4.6576619379512551E-4</v>
      </c>
      <c r="H495" s="25"/>
      <c r="I495" s="2" t="s">
        <v>588</v>
      </c>
      <c r="J495" s="3">
        <v>7.4450000000000003</v>
      </c>
      <c r="K495" s="26">
        <f t="shared" si="23"/>
        <v>3.9028378724181717E-3</v>
      </c>
    </row>
    <row r="496" spans="1:11">
      <c r="A496" s="5" t="s">
        <v>577</v>
      </c>
      <c r="B496" s="6">
        <v>18409.650000000001</v>
      </c>
      <c r="C496" s="23">
        <f t="shared" si="21"/>
        <v>3.3955350399116779E-4</v>
      </c>
      <c r="E496" s="2" t="s">
        <v>577</v>
      </c>
      <c r="F496" s="40">
        <v>429.5</v>
      </c>
      <c r="G496" s="23">
        <f t="shared" si="22"/>
        <v>-1.2954148302324464E-2</v>
      </c>
      <c r="H496" s="25"/>
      <c r="I496" s="2" t="s">
        <v>589</v>
      </c>
      <c r="J496" s="3">
        <v>7.4160000000000004</v>
      </c>
      <c r="K496" s="26">
        <f t="shared" si="23"/>
        <v>5.3951984044073135E-4</v>
      </c>
    </row>
    <row r="497" spans="1:11">
      <c r="A497" s="5" t="s">
        <v>578</v>
      </c>
      <c r="B497" s="6">
        <v>18403.400000000001</v>
      </c>
      <c r="C497" s="23">
        <f t="shared" si="21"/>
        <v>4.0427414446846995E-3</v>
      </c>
      <c r="E497" s="2" t="s">
        <v>578</v>
      </c>
      <c r="F497" s="40">
        <v>435.1</v>
      </c>
      <c r="G497" s="23">
        <f t="shared" si="22"/>
        <v>1.0628565858848891E-2</v>
      </c>
      <c r="H497" s="25"/>
      <c r="I497" s="2" t="s">
        <v>590</v>
      </c>
      <c r="J497" s="3">
        <v>7.4119999999999999</v>
      </c>
      <c r="K497" s="26">
        <f t="shared" si="23"/>
        <v>-4.0393215013174305E-3</v>
      </c>
    </row>
    <row r="498" spans="1:11">
      <c r="A498" s="5" t="s">
        <v>579</v>
      </c>
      <c r="B498" s="6">
        <v>18329.150000000001</v>
      </c>
      <c r="C498" s="23">
        <f t="shared" si="21"/>
        <v>-1.1205368843472386E-3</v>
      </c>
      <c r="E498" s="2" t="s">
        <v>579</v>
      </c>
      <c r="F498" s="40">
        <v>430.5</v>
      </c>
      <c r="G498" s="23">
        <f t="shared" si="22"/>
        <v>4.0048000673565967E-2</v>
      </c>
      <c r="H498" s="25"/>
      <c r="I498" s="2" t="s">
        <v>591</v>
      </c>
      <c r="J498" s="3">
        <v>7.4420000000000002</v>
      </c>
      <c r="K498" s="26">
        <f t="shared" si="23"/>
        <v>-9.2289827794439713E-3</v>
      </c>
    </row>
    <row r="499" spans="1:11">
      <c r="A499" s="5" t="s">
        <v>580</v>
      </c>
      <c r="B499" s="6">
        <v>18349.7</v>
      </c>
      <c r="C499" s="23">
        <f t="shared" si="21"/>
        <v>1.7676026972224347E-2</v>
      </c>
      <c r="E499" s="2" t="s">
        <v>580</v>
      </c>
      <c r="F499" s="40">
        <v>413.6</v>
      </c>
      <c r="G499" s="23">
        <f t="shared" si="22"/>
        <v>-4.7036208048159365E-3</v>
      </c>
      <c r="H499" s="25"/>
      <c r="I499" s="2" t="s">
        <v>592</v>
      </c>
      <c r="J499" s="3">
        <v>7.5110000000000001</v>
      </c>
      <c r="K499" s="26">
        <f t="shared" si="23"/>
        <v>4.6707231105582794E-3</v>
      </c>
    </row>
    <row r="500" spans="1:11">
      <c r="A500" s="5" t="s">
        <v>581</v>
      </c>
      <c r="B500" s="6">
        <v>18028.2</v>
      </c>
      <c r="C500" s="23">
        <f t="shared" si="21"/>
        <v>-7.1189626676594429E-3</v>
      </c>
      <c r="E500" s="2" t="s">
        <v>581</v>
      </c>
      <c r="F500" s="40">
        <v>415.55</v>
      </c>
      <c r="G500" s="23">
        <f t="shared" si="22"/>
        <v>-1.1960434409410959E-2</v>
      </c>
      <c r="H500" s="25"/>
      <c r="I500" s="2" t="s">
        <v>593</v>
      </c>
      <c r="J500" s="3">
        <v>7.476</v>
      </c>
      <c r="K500" s="26">
        <f t="shared" si="23"/>
        <v>3.3496380217260774E-3</v>
      </c>
    </row>
    <row r="501" spans="1:11">
      <c r="A501" s="5" t="s">
        <v>582</v>
      </c>
      <c r="B501" s="6">
        <v>18157</v>
      </c>
      <c r="C501" s="23">
        <f t="shared" si="21"/>
        <v>-2.5192671149599894E-3</v>
      </c>
      <c r="E501" s="2" t="s">
        <v>582</v>
      </c>
      <c r="F501" s="40">
        <v>420.55</v>
      </c>
      <c r="G501" s="23">
        <f t="shared" si="22"/>
        <v>-5.8088006378315873E-3</v>
      </c>
      <c r="H501" s="25"/>
      <c r="I501" s="2" t="s">
        <v>594</v>
      </c>
      <c r="J501" s="3">
        <v>7.4509999999999996</v>
      </c>
      <c r="K501" s="26">
        <f t="shared" si="23"/>
        <v>3.3608958167021083E-3</v>
      </c>
    </row>
    <row r="502" spans="1:11">
      <c r="A502" s="5" t="s">
        <v>583</v>
      </c>
      <c r="B502" s="6">
        <v>18202.8</v>
      </c>
      <c r="C502" s="23">
        <f t="shared" si="21"/>
        <v>4.7164249274147217E-3</v>
      </c>
      <c r="E502" s="2" t="s">
        <v>583</v>
      </c>
      <c r="F502" s="40">
        <v>423</v>
      </c>
      <c r="G502" s="23">
        <f t="shared" si="22"/>
        <v>3.9083368279154984E-3</v>
      </c>
      <c r="H502" s="25"/>
      <c r="I502" s="2" t="s">
        <v>595</v>
      </c>
      <c r="J502" s="3">
        <v>7.4260000000000002</v>
      </c>
      <c r="K502" s="26">
        <f t="shared" si="23"/>
        <v>2.5618567237362692E-3</v>
      </c>
    </row>
    <row r="503" spans="1:11">
      <c r="A503" s="5" t="s">
        <v>584</v>
      </c>
      <c r="B503" s="6">
        <v>18117.150000000001</v>
      </c>
      <c r="C503" s="23">
        <f t="shared" si="21"/>
        <v>3.5637453962944995E-3</v>
      </c>
      <c r="E503" s="2" t="s">
        <v>584</v>
      </c>
      <c r="F503" s="40">
        <v>421.35</v>
      </c>
      <c r="G503" s="23">
        <f t="shared" si="22"/>
        <v>-3.5536640098688343E-3</v>
      </c>
      <c r="H503" s="25"/>
      <c r="I503" s="2" t="s">
        <v>596</v>
      </c>
      <c r="J503" s="3">
        <v>7.407</v>
      </c>
      <c r="K503" s="26">
        <f t="shared" si="23"/>
        <v>-8.4695001135737229E-3</v>
      </c>
    </row>
    <row r="504" spans="1:11">
      <c r="A504" s="5" t="s">
        <v>585</v>
      </c>
      <c r="B504" s="6">
        <v>18052.7</v>
      </c>
      <c r="C504" s="23">
        <f t="shared" si="21"/>
        <v>-1.6687172048770696E-3</v>
      </c>
      <c r="E504" s="2" t="s">
        <v>585</v>
      </c>
      <c r="F504" s="40">
        <v>422.85</v>
      </c>
      <c r="G504" s="23">
        <f t="shared" si="22"/>
        <v>1.1775336774361614E-2</v>
      </c>
      <c r="H504" s="25"/>
      <c r="I504" s="2" t="s">
        <v>597</v>
      </c>
      <c r="J504" s="3">
        <v>7.47</v>
      </c>
      <c r="K504" s="26">
        <f t="shared" si="23"/>
        <v>6.4464365063200491E-3</v>
      </c>
    </row>
    <row r="505" spans="1:11">
      <c r="A505" s="5" t="s">
        <v>586</v>
      </c>
      <c r="B505" s="6">
        <v>18082.849999999999</v>
      </c>
      <c r="C505" s="23">
        <f t="shared" si="21"/>
        <v>-3.4531097777932285E-3</v>
      </c>
      <c r="E505" s="2" t="s">
        <v>586</v>
      </c>
      <c r="F505" s="40">
        <v>417.9</v>
      </c>
      <c r="G505" s="23">
        <f t="shared" si="22"/>
        <v>1.0826522206201894E-2</v>
      </c>
      <c r="H505" s="25"/>
      <c r="I505" s="2" t="s">
        <v>598</v>
      </c>
      <c r="J505" s="3">
        <v>7.4219999999999997</v>
      </c>
      <c r="K505" s="26">
        <f t="shared" si="23"/>
        <v>-1.7500172737125168E-3</v>
      </c>
    </row>
    <row r="506" spans="1:11">
      <c r="A506" s="5" t="s">
        <v>587</v>
      </c>
      <c r="B506" s="6">
        <v>18145.400000000001</v>
      </c>
      <c r="C506" s="23">
        <f t="shared" si="21"/>
        <v>7.3677789761327165E-3</v>
      </c>
      <c r="E506" s="2" t="s">
        <v>587</v>
      </c>
      <c r="F506" s="40">
        <v>413.4</v>
      </c>
      <c r="G506" s="23">
        <f t="shared" si="22"/>
        <v>2.1640308993819041E-2</v>
      </c>
      <c r="H506" s="25"/>
      <c r="I506" s="2" t="s">
        <v>599</v>
      </c>
      <c r="J506" s="3">
        <v>7.4349999999999996</v>
      </c>
      <c r="K506" s="26">
        <f t="shared" si="23"/>
        <v>1.2112241572299223E-3</v>
      </c>
    </row>
    <row r="507" spans="1:11">
      <c r="A507" s="5" t="s">
        <v>588</v>
      </c>
      <c r="B507" s="6">
        <v>18012.2</v>
      </c>
      <c r="C507" s="23">
        <f t="shared" si="21"/>
        <v>1.2592696923282446E-2</v>
      </c>
      <c r="E507" s="2" t="s">
        <v>588</v>
      </c>
      <c r="F507" s="40">
        <v>404.55</v>
      </c>
      <c r="G507" s="23">
        <f t="shared" si="22"/>
        <v>1.2061072536570879E-2</v>
      </c>
      <c r="H507" s="25"/>
      <c r="I507" s="2" t="s">
        <v>600</v>
      </c>
      <c r="J507" s="3">
        <v>7.4260000000000002</v>
      </c>
      <c r="K507" s="26">
        <f t="shared" si="23"/>
        <v>-6.7105338384280322E-3</v>
      </c>
    </row>
    <row r="508" spans="1:11">
      <c r="A508" s="5" t="s">
        <v>589</v>
      </c>
      <c r="B508" s="6">
        <v>17786.8</v>
      </c>
      <c r="C508" s="23">
        <f t="shared" si="21"/>
        <v>2.8065749095631263E-3</v>
      </c>
      <c r="E508" s="2" t="s">
        <v>589</v>
      </c>
      <c r="F508" s="40">
        <v>399.7</v>
      </c>
      <c r="G508" s="23">
        <f t="shared" si="22"/>
        <v>1.2510164524988471E-4</v>
      </c>
      <c r="H508" s="25"/>
      <c r="I508" s="2" t="s">
        <v>601</v>
      </c>
      <c r="J508" s="3">
        <v>7.476</v>
      </c>
      <c r="K508" s="26">
        <f t="shared" si="23"/>
        <v>2.1424753776468318E-3</v>
      </c>
    </row>
    <row r="509" spans="1:11">
      <c r="A509" s="5" t="s">
        <v>590</v>
      </c>
      <c r="B509" s="6">
        <v>17736.95</v>
      </c>
      <c r="C509" s="23">
        <f t="shared" si="21"/>
        <v>4.5545422059832148E-3</v>
      </c>
      <c r="E509" s="2" t="s">
        <v>590</v>
      </c>
      <c r="F509" s="40">
        <v>399.65</v>
      </c>
      <c r="G509" s="23">
        <f t="shared" si="22"/>
        <v>-4.8674043054915276E-3</v>
      </c>
      <c r="H509" s="25"/>
      <c r="I509" s="2" t="s">
        <v>602</v>
      </c>
      <c r="J509" s="3">
        <v>7.46</v>
      </c>
      <c r="K509" s="26">
        <f t="shared" si="23"/>
        <v>8.0461315860284519E-4</v>
      </c>
    </row>
    <row r="510" spans="1:11">
      <c r="A510" s="5" t="s">
        <v>591</v>
      </c>
      <c r="B510" s="6">
        <v>17656.349999999999</v>
      </c>
      <c r="C510" s="23">
        <f t="shared" si="21"/>
        <v>-4.2049283283901789E-3</v>
      </c>
      <c r="E510" s="2" t="s">
        <v>591</v>
      </c>
      <c r="F510" s="40">
        <v>401.6</v>
      </c>
      <c r="G510" s="23">
        <f t="shared" si="22"/>
        <v>9.2558509446366653E-3</v>
      </c>
      <c r="H510" s="25"/>
      <c r="I510" s="2" t="s">
        <v>603</v>
      </c>
      <c r="J510" s="3">
        <v>7.4539999999999997</v>
      </c>
      <c r="K510" s="26">
        <f t="shared" si="23"/>
        <v>1.2419166100237159E-2</v>
      </c>
    </row>
    <row r="511" spans="1:11">
      <c r="A511" s="5" t="s">
        <v>604</v>
      </c>
      <c r="B511" s="6">
        <v>17730.75</v>
      </c>
      <c r="C511" s="23">
        <f t="shared" si="21"/>
        <v>8.7490167091534895E-3</v>
      </c>
      <c r="E511" s="2" t="s">
        <v>604</v>
      </c>
      <c r="F511" s="40">
        <v>397.9</v>
      </c>
      <c r="G511" s="23">
        <f t="shared" si="22"/>
        <v>-7.5367419721300609E-4</v>
      </c>
      <c r="H511" s="25"/>
      <c r="I511" s="2" t="s">
        <v>605</v>
      </c>
      <c r="J511" s="3">
        <v>7.3620000000000001</v>
      </c>
      <c r="K511" s="26">
        <f t="shared" si="23"/>
        <v>-1.4295590722646783E-2</v>
      </c>
    </row>
    <row r="512" spans="1:11">
      <c r="A512" s="5" t="s">
        <v>592</v>
      </c>
      <c r="B512" s="6">
        <v>17576.3</v>
      </c>
      <c r="C512" s="23">
        <f t="shared" si="21"/>
        <v>7.0289770325899842E-4</v>
      </c>
      <c r="E512" s="2" t="s">
        <v>592</v>
      </c>
      <c r="F512" s="40">
        <v>398.2</v>
      </c>
      <c r="G512" s="23">
        <f t="shared" si="22"/>
        <v>2.5116162382429475E-4</v>
      </c>
      <c r="H512" s="25"/>
      <c r="I512" s="2" t="s">
        <v>606</v>
      </c>
      <c r="J512" s="3">
        <v>7.468</v>
      </c>
      <c r="K512" s="26">
        <f t="shared" si="23"/>
        <v>9.4175322692139837E-3</v>
      </c>
    </row>
    <row r="513" spans="1:11">
      <c r="A513" s="5" t="s">
        <v>593</v>
      </c>
      <c r="B513" s="6">
        <v>17563.95</v>
      </c>
      <c r="C513" s="23">
        <f t="shared" si="21"/>
        <v>2.9478699197255992E-3</v>
      </c>
      <c r="E513" s="2" t="s">
        <v>593</v>
      </c>
      <c r="F513" s="40">
        <v>398.1</v>
      </c>
      <c r="G513" s="23">
        <f t="shared" si="22"/>
        <v>6.6788730408453151E-3</v>
      </c>
      <c r="H513" s="25"/>
      <c r="I513" s="2" t="s">
        <v>607</v>
      </c>
      <c r="J513" s="3">
        <v>7.3979999999999997</v>
      </c>
      <c r="K513" s="26">
        <f t="shared" si="23"/>
        <v>7.8708507838379845E-3</v>
      </c>
    </row>
    <row r="514" spans="1:11">
      <c r="A514" s="5" t="s">
        <v>594</v>
      </c>
      <c r="B514" s="6">
        <v>17512.25</v>
      </c>
      <c r="C514" s="23">
        <f t="shared" si="21"/>
        <v>1.4457475831908754E-3</v>
      </c>
      <c r="E514" s="2" t="s">
        <v>594</v>
      </c>
      <c r="F514" s="40">
        <v>395.45</v>
      </c>
      <c r="G514" s="23">
        <f t="shared" si="22"/>
        <v>-4.4155752055913024E-3</v>
      </c>
      <c r="H514" s="25"/>
      <c r="I514" s="2" t="s">
        <v>608</v>
      </c>
      <c r="J514" s="3">
        <v>7.34</v>
      </c>
      <c r="K514" s="26">
        <f t="shared" si="23"/>
        <v>9.541335147616243E-4</v>
      </c>
    </row>
    <row r="515" spans="1:11">
      <c r="A515" s="5" t="s">
        <v>595</v>
      </c>
      <c r="B515" s="6">
        <v>17486.95</v>
      </c>
      <c r="C515" s="23">
        <f t="shared" si="21"/>
        <v>1.0066538543434379E-2</v>
      </c>
      <c r="E515" s="2" t="s">
        <v>595</v>
      </c>
      <c r="F515" s="40">
        <v>397.2</v>
      </c>
      <c r="G515" s="23">
        <f t="shared" si="22"/>
        <v>7.2010923270175416E-3</v>
      </c>
      <c r="H515" s="25"/>
      <c r="I515" s="2" t="s">
        <v>609</v>
      </c>
      <c r="J515" s="3">
        <v>7.3330000000000002</v>
      </c>
      <c r="K515" s="26">
        <f t="shared" si="23"/>
        <v>5.6068522952458597E-3</v>
      </c>
    </row>
    <row r="516" spans="1:11">
      <c r="A516" s="5" t="s">
        <v>596</v>
      </c>
      <c r="B516" s="6">
        <v>17311.8</v>
      </c>
      <c r="C516" s="23">
        <f t="shared" ref="C516:C579" si="24">LN(B516/B517)</f>
        <v>7.3107072473373395E-3</v>
      </c>
      <c r="E516" s="2" t="s">
        <v>596</v>
      </c>
      <c r="F516" s="40">
        <v>394.35</v>
      </c>
      <c r="G516" s="23">
        <f t="shared" ref="G516:G579" si="25">LN(F516/F517)</f>
        <v>8.9149851776605324E-3</v>
      </c>
      <c r="H516" s="25"/>
      <c r="I516" s="2" t="s">
        <v>610</v>
      </c>
      <c r="J516" s="3">
        <v>7.2919999999999998</v>
      </c>
      <c r="K516" s="26">
        <f t="shared" ref="K516:K579" si="26">LN(J516/J517)</f>
        <v>-9.1461971280453504E-3</v>
      </c>
    </row>
    <row r="517" spans="1:11">
      <c r="A517" s="5" t="s">
        <v>597</v>
      </c>
      <c r="B517" s="6">
        <v>17185.7</v>
      </c>
      <c r="C517" s="23">
        <f t="shared" si="24"/>
        <v>1.0020537033444438E-2</v>
      </c>
      <c r="E517" s="2" t="s">
        <v>597</v>
      </c>
      <c r="F517" s="40">
        <v>390.85</v>
      </c>
      <c r="G517" s="23">
        <f t="shared" si="25"/>
        <v>2.3053288898324175E-3</v>
      </c>
      <c r="H517" s="25"/>
      <c r="I517" s="2" t="s">
        <v>611</v>
      </c>
      <c r="J517" s="3">
        <v>7.359</v>
      </c>
      <c r="K517" s="26">
        <f t="shared" si="26"/>
        <v>-4.6095526305010232E-3</v>
      </c>
    </row>
    <row r="518" spans="1:11">
      <c r="A518" s="5" t="s">
        <v>598</v>
      </c>
      <c r="B518" s="6">
        <v>17014.349999999999</v>
      </c>
      <c r="C518" s="23">
        <f t="shared" si="24"/>
        <v>-6.4005233452741625E-3</v>
      </c>
      <c r="E518" s="2" t="s">
        <v>598</v>
      </c>
      <c r="F518" s="40">
        <v>389.95</v>
      </c>
      <c r="G518" s="23">
        <f t="shared" si="25"/>
        <v>2.5677251237238787E-3</v>
      </c>
      <c r="H518" s="25"/>
      <c r="I518" s="2" t="s">
        <v>612</v>
      </c>
      <c r="J518" s="3">
        <v>7.3929999999999998</v>
      </c>
      <c r="K518" s="26">
        <f t="shared" si="26"/>
        <v>1.1016772423114003E-2</v>
      </c>
    </row>
    <row r="519" spans="1:11">
      <c r="A519" s="5" t="s">
        <v>599</v>
      </c>
      <c r="B519" s="6">
        <v>17123.599999999999</v>
      </c>
      <c r="C519" s="23">
        <f t="shared" si="24"/>
        <v>8.21240045686677E-3</v>
      </c>
      <c r="E519" s="2" t="s">
        <v>599</v>
      </c>
      <c r="F519" s="40">
        <v>388.95</v>
      </c>
      <c r="G519" s="23">
        <f t="shared" si="25"/>
        <v>1.2678048208092162E-2</v>
      </c>
      <c r="H519" s="25"/>
      <c r="I519" s="2" t="s">
        <v>613</v>
      </c>
      <c r="J519" s="3">
        <v>7.3120000000000003</v>
      </c>
      <c r="K519" s="26">
        <f t="shared" si="26"/>
        <v>1.0862946284705279E-2</v>
      </c>
    </row>
    <row r="520" spans="1:11">
      <c r="A520" s="5" t="s">
        <v>600</v>
      </c>
      <c r="B520" s="6">
        <v>16983.55</v>
      </c>
      <c r="C520" s="23">
        <f t="shared" si="24"/>
        <v>-1.504503966897207E-2</v>
      </c>
      <c r="E520" s="2" t="s">
        <v>600</v>
      </c>
      <c r="F520" s="40">
        <v>384.05</v>
      </c>
      <c r="G520" s="23">
        <f t="shared" si="25"/>
        <v>-2.329127998312373E-2</v>
      </c>
      <c r="H520" s="25"/>
      <c r="I520" s="2" t="s">
        <v>614</v>
      </c>
      <c r="J520" s="3">
        <v>7.2329999999999997</v>
      </c>
      <c r="K520" s="26">
        <f t="shared" si="26"/>
        <v>-8.3982045193447385E-3</v>
      </c>
    </row>
    <row r="521" spans="1:11">
      <c r="A521" s="5" t="s">
        <v>601</v>
      </c>
      <c r="B521" s="6">
        <v>17241</v>
      </c>
      <c r="C521" s="23">
        <f t="shared" si="24"/>
        <v>-4.2626957688177139E-3</v>
      </c>
      <c r="E521" s="2" t="s">
        <v>601</v>
      </c>
      <c r="F521" s="40">
        <v>393.1</v>
      </c>
      <c r="G521" s="23">
        <f t="shared" si="25"/>
        <v>-1.2513593106772542E-2</v>
      </c>
      <c r="H521" s="25"/>
      <c r="I521" s="2" t="s">
        <v>615</v>
      </c>
      <c r="J521" s="3">
        <v>7.2939999999999996</v>
      </c>
      <c r="K521" s="26">
        <f t="shared" si="26"/>
        <v>2.3334030215389017E-3</v>
      </c>
    </row>
    <row r="522" spans="1:11">
      <c r="A522" s="5" t="s">
        <v>602</v>
      </c>
      <c r="B522" s="6">
        <v>17314.650000000001</v>
      </c>
      <c r="C522" s="23">
        <f t="shared" si="24"/>
        <v>-9.900004993715066E-4</v>
      </c>
      <c r="E522" s="2" t="s">
        <v>602</v>
      </c>
      <c r="F522" s="40">
        <v>398.05</v>
      </c>
      <c r="G522" s="23">
        <f t="shared" si="25"/>
        <v>-5.5117263422368853E-3</v>
      </c>
      <c r="H522" s="25"/>
      <c r="I522" s="2" t="s">
        <v>616</v>
      </c>
      <c r="J522" s="3">
        <v>7.2770000000000001</v>
      </c>
      <c r="K522" s="26">
        <f t="shared" si="26"/>
        <v>1.5127555659392585E-3</v>
      </c>
    </row>
    <row r="523" spans="1:11">
      <c r="A523" s="5" t="s">
        <v>603</v>
      </c>
      <c r="B523" s="6">
        <v>17331.8</v>
      </c>
      <c r="C523" s="23">
        <f t="shared" si="24"/>
        <v>3.3231166132481811E-3</v>
      </c>
      <c r="E523" s="2" t="s">
        <v>603</v>
      </c>
      <c r="F523" s="40">
        <v>400.25</v>
      </c>
      <c r="G523" s="23">
        <f t="shared" si="25"/>
        <v>-9.5730202076040275E-3</v>
      </c>
      <c r="H523" s="25"/>
      <c r="I523" s="2" t="s">
        <v>617</v>
      </c>
      <c r="J523" s="3">
        <v>7.266</v>
      </c>
      <c r="K523" s="26">
        <f t="shared" si="26"/>
        <v>3.8610086574593721E-3</v>
      </c>
    </row>
    <row r="524" spans="1:11">
      <c r="A524" s="5" t="s">
        <v>605</v>
      </c>
      <c r="B524" s="6">
        <v>17274.3</v>
      </c>
      <c r="C524" s="23">
        <f t="shared" si="24"/>
        <v>2.2655026911186513E-2</v>
      </c>
      <c r="E524" s="2" t="s">
        <v>605</v>
      </c>
      <c r="F524" s="40">
        <v>404.1</v>
      </c>
      <c r="G524" s="23">
        <f t="shared" si="25"/>
        <v>7.9503524359669404E-3</v>
      </c>
      <c r="H524" s="25"/>
      <c r="I524" s="2" t="s">
        <v>618</v>
      </c>
      <c r="J524" s="3">
        <v>7.2380000000000004</v>
      </c>
      <c r="K524" s="26">
        <f t="shared" si="26"/>
        <v>1.1533512133136435E-2</v>
      </c>
    </row>
    <row r="525" spans="1:11">
      <c r="A525" s="5" t="s">
        <v>606</v>
      </c>
      <c r="B525" s="6">
        <v>16887.349999999999</v>
      </c>
      <c r="C525" s="23">
        <f t="shared" si="24"/>
        <v>-1.2183178617222033E-2</v>
      </c>
      <c r="E525" s="2" t="s">
        <v>606</v>
      </c>
      <c r="F525" s="40">
        <v>400.9</v>
      </c>
      <c r="G525" s="23">
        <f t="shared" si="25"/>
        <v>3.1032823972232709E-2</v>
      </c>
      <c r="H525" s="25"/>
      <c r="I525" s="2" t="s">
        <v>619</v>
      </c>
      <c r="J525" s="3">
        <v>7.1550000000000002</v>
      </c>
      <c r="K525" s="26">
        <f t="shared" si="26"/>
        <v>6.590502716009479E-3</v>
      </c>
    </row>
    <row r="526" spans="1:11">
      <c r="A526" s="5" t="s">
        <v>607</v>
      </c>
      <c r="B526" s="6">
        <v>17094.349999999999</v>
      </c>
      <c r="C526" s="23">
        <f t="shared" si="24"/>
        <v>1.6292312151434972E-2</v>
      </c>
      <c r="E526" s="2" t="s">
        <v>607</v>
      </c>
      <c r="F526" s="40">
        <v>388.65</v>
      </c>
      <c r="G526" s="23">
        <f t="shared" si="25"/>
        <v>4.2545026464469154E-3</v>
      </c>
      <c r="H526" s="25"/>
      <c r="I526" s="2" t="s">
        <v>620</v>
      </c>
      <c r="J526" s="3">
        <v>7.1079999999999997</v>
      </c>
      <c r="K526" s="26">
        <f t="shared" si="26"/>
        <v>-1.0217738835775623E-2</v>
      </c>
    </row>
    <row r="527" spans="1:11">
      <c r="A527" s="5" t="s">
        <v>608</v>
      </c>
      <c r="B527" s="6">
        <v>16818.099999999999</v>
      </c>
      <c r="C527" s="23">
        <f t="shared" si="24"/>
        <v>-2.4052249492814721E-3</v>
      </c>
      <c r="E527" s="2" t="s">
        <v>608</v>
      </c>
      <c r="F527" s="40">
        <v>387</v>
      </c>
      <c r="G527" s="23">
        <f t="shared" si="25"/>
        <v>1.1042658491988695E-2</v>
      </c>
      <c r="H527" s="25"/>
      <c r="I527" s="2" t="s">
        <v>621</v>
      </c>
      <c r="J527" s="3">
        <v>7.181</v>
      </c>
      <c r="K527" s="26">
        <f t="shared" si="26"/>
        <v>1.951492116398281E-3</v>
      </c>
    </row>
    <row r="528" spans="1:11">
      <c r="A528" s="5" t="s">
        <v>609</v>
      </c>
      <c r="B528" s="6">
        <v>16858.599999999999</v>
      </c>
      <c r="C528" s="23">
        <f t="shared" si="24"/>
        <v>-8.7876311083257466E-3</v>
      </c>
      <c r="E528" s="2" t="s">
        <v>609</v>
      </c>
      <c r="F528" s="40">
        <v>382.75</v>
      </c>
      <c r="G528" s="23">
        <f t="shared" si="25"/>
        <v>2.1790231580519008E-2</v>
      </c>
      <c r="H528" s="25"/>
      <c r="I528" s="2" t="s">
        <v>622</v>
      </c>
      <c r="J528" s="3">
        <v>7.1669999999999998</v>
      </c>
      <c r="K528" s="26">
        <f t="shared" si="26"/>
        <v>4.4749060829823535E-3</v>
      </c>
    </row>
    <row r="529" spans="1:11">
      <c r="A529" s="5" t="s">
        <v>610</v>
      </c>
      <c r="B529" s="6">
        <v>17007.400000000001</v>
      </c>
      <c r="C529" s="23">
        <f t="shared" si="24"/>
        <v>-5.2316474710229822E-4</v>
      </c>
      <c r="E529" s="2" t="s">
        <v>610</v>
      </c>
      <c r="F529" s="40">
        <v>374.5</v>
      </c>
      <c r="G529" s="23">
        <f t="shared" si="25"/>
        <v>1.7508864788343344E-2</v>
      </c>
      <c r="H529" s="25"/>
      <c r="I529" s="2" t="s">
        <v>623</v>
      </c>
      <c r="J529" s="3">
        <v>7.1349999999999998</v>
      </c>
      <c r="K529" s="26">
        <f t="shared" si="26"/>
        <v>-6.9832686021885281E-3</v>
      </c>
    </row>
    <row r="530" spans="1:11">
      <c r="A530" s="5" t="s">
        <v>611</v>
      </c>
      <c r="B530" s="6">
        <v>17016.3</v>
      </c>
      <c r="C530" s="23">
        <f t="shared" si="24"/>
        <v>-1.8114469805080784E-2</v>
      </c>
      <c r="E530" s="2" t="s">
        <v>611</v>
      </c>
      <c r="F530" s="40">
        <v>368</v>
      </c>
      <c r="G530" s="23">
        <f t="shared" si="25"/>
        <v>-4.4380871589318527E-2</v>
      </c>
      <c r="H530" s="25"/>
      <c r="I530" s="2" t="s">
        <v>624</v>
      </c>
      <c r="J530" s="3">
        <v>7.1849999999999996</v>
      </c>
      <c r="K530" s="26">
        <f t="shared" si="26"/>
        <v>8.3542193664226444E-4</v>
      </c>
    </row>
    <row r="531" spans="1:11">
      <c r="A531" s="5" t="s">
        <v>612</v>
      </c>
      <c r="B531" s="6">
        <v>17327.349999999999</v>
      </c>
      <c r="C531" s="23">
        <f t="shared" si="24"/>
        <v>-1.7304474032895981E-2</v>
      </c>
      <c r="E531" s="2" t="s">
        <v>612</v>
      </c>
      <c r="F531" s="40">
        <v>384.7</v>
      </c>
      <c r="G531" s="23">
        <f t="shared" si="25"/>
        <v>-8.6703875418984583E-3</v>
      </c>
      <c r="H531" s="25"/>
      <c r="I531" s="2" t="s">
        <v>625</v>
      </c>
      <c r="J531" s="3">
        <v>7.1790000000000003</v>
      </c>
      <c r="K531" s="26">
        <f t="shared" si="26"/>
        <v>-5.4178086262508416E-3</v>
      </c>
    </row>
    <row r="532" spans="1:11">
      <c r="A532" s="5" t="s">
        <v>613</v>
      </c>
      <c r="B532" s="6">
        <v>17629.8</v>
      </c>
      <c r="C532" s="23">
        <f t="shared" si="24"/>
        <v>-5.0101736713567694E-3</v>
      </c>
      <c r="E532" s="2" t="s">
        <v>613</v>
      </c>
      <c r="F532" s="40">
        <v>388.05</v>
      </c>
      <c r="G532" s="23">
        <f t="shared" si="25"/>
        <v>1.3752162762354738E-2</v>
      </c>
      <c r="H532" s="25"/>
      <c r="I532" s="2" t="s">
        <v>626</v>
      </c>
      <c r="J532" s="3">
        <v>7.218</v>
      </c>
      <c r="K532" s="26">
        <f t="shared" si="26"/>
        <v>-1.9377168692785432E-3</v>
      </c>
    </row>
    <row r="533" spans="1:11">
      <c r="A533" s="5" t="s">
        <v>614</v>
      </c>
      <c r="B533" s="6">
        <v>17718.349999999999</v>
      </c>
      <c r="C533" s="23">
        <f t="shared" si="24"/>
        <v>-5.5101364698046914E-3</v>
      </c>
      <c r="E533" s="2" t="s">
        <v>614</v>
      </c>
      <c r="F533" s="40">
        <v>382.75</v>
      </c>
      <c r="G533" s="23">
        <f t="shared" si="25"/>
        <v>2.6160904390512881E-3</v>
      </c>
      <c r="H533" s="25"/>
      <c r="I533" s="2" t="s">
        <v>627</v>
      </c>
      <c r="J533" s="3">
        <v>7.2320000000000002</v>
      </c>
      <c r="K533" s="26">
        <f t="shared" si="26"/>
        <v>2.3534308640413082E-3</v>
      </c>
    </row>
    <row r="534" spans="1:11">
      <c r="A534" s="5" t="s">
        <v>615</v>
      </c>
      <c r="B534" s="6">
        <v>17816.25</v>
      </c>
      <c r="C534" s="23">
        <f t="shared" si="24"/>
        <v>1.0948654031257964E-2</v>
      </c>
      <c r="E534" s="2" t="s">
        <v>615</v>
      </c>
      <c r="F534" s="40">
        <v>381.75</v>
      </c>
      <c r="G534" s="23">
        <f t="shared" si="25"/>
        <v>3.0452456179174744E-2</v>
      </c>
      <c r="H534" s="25"/>
      <c r="I534" s="2" t="s">
        <v>628</v>
      </c>
      <c r="J534" s="3">
        <v>7.2149999999999999</v>
      </c>
      <c r="K534" s="26">
        <f t="shared" si="26"/>
        <v>3.7492233045216829E-3</v>
      </c>
    </row>
    <row r="535" spans="1:11">
      <c r="A535" s="5" t="s">
        <v>616</v>
      </c>
      <c r="B535" s="6">
        <v>17622.25</v>
      </c>
      <c r="C535" s="23">
        <f t="shared" si="24"/>
        <v>5.2001220924611218E-3</v>
      </c>
      <c r="E535" s="2" t="s">
        <v>616</v>
      </c>
      <c r="F535" s="40">
        <v>370.3</v>
      </c>
      <c r="G535" s="23">
        <f t="shared" si="25"/>
        <v>-4.4459487177833422E-3</v>
      </c>
      <c r="H535" s="25"/>
      <c r="I535" s="2" t="s">
        <v>629</v>
      </c>
      <c r="J535" s="3">
        <v>7.1879999999999997</v>
      </c>
      <c r="K535" s="26">
        <f t="shared" si="26"/>
        <v>-9.0022074599627293E-3</v>
      </c>
    </row>
    <row r="536" spans="1:11">
      <c r="A536" s="5" t="s">
        <v>617</v>
      </c>
      <c r="B536" s="6">
        <v>17530.849999999999</v>
      </c>
      <c r="C536" s="23">
        <f t="shared" si="24"/>
        <v>-1.9575159238115449E-2</v>
      </c>
      <c r="E536" s="2" t="s">
        <v>617</v>
      </c>
      <c r="F536" s="40">
        <v>371.95</v>
      </c>
      <c r="G536" s="23">
        <f t="shared" si="25"/>
        <v>-5.5940364137901218E-2</v>
      </c>
      <c r="H536" s="25"/>
      <c r="I536" s="2" t="s">
        <v>630</v>
      </c>
      <c r="J536" s="3">
        <v>7.2530000000000001</v>
      </c>
      <c r="K536" s="26">
        <f t="shared" si="26"/>
        <v>4.9758222911391982E-3</v>
      </c>
    </row>
    <row r="537" spans="1:11">
      <c r="A537" s="5" t="s">
        <v>618</v>
      </c>
      <c r="B537" s="6">
        <v>17877.400000000001</v>
      </c>
      <c r="C537" s="23">
        <f t="shared" si="24"/>
        <v>-7.0427242296225243E-3</v>
      </c>
      <c r="E537" s="2" t="s">
        <v>618</v>
      </c>
      <c r="F537" s="40">
        <v>393.35</v>
      </c>
      <c r="G537" s="23">
        <f t="shared" si="25"/>
        <v>1.2792805909595121E-2</v>
      </c>
      <c r="H537" s="25"/>
      <c r="I537" s="2" t="s">
        <v>631</v>
      </c>
      <c r="J537" s="3">
        <v>7.2169999999999996</v>
      </c>
      <c r="K537" s="26">
        <f t="shared" si="26"/>
        <v>-1.0338502726280412E-2</v>
      </c>
    </row>
    <row r="538" spans="1:11">
      <c r="A538" s="5" t="s">
        <v>619</v>
      </c>
      <c r="B538" s="6">
        <v>18003.75</v>
      </c>
      <c r="C538" s="23">
        <f t="shared" si="24"/>
        <v>-3.6758020863416896E-3</v>
      </c>
      <c r="E538" s="2" t="s">
        <v>619</v>
      </c>
      <c r="F538" s="40">
        <v>388.35</v>
      </c>
      <c r="G538" s="23">
        <f t="shared" si="25"/>
        <v>-1.2792805909595122E-2</v>
      </c>
      <c r="H538" s="25"/>
      <c r="I538" s="2" t="s">
        <v>632</v>
      </c>
      <c r="J538" s="3">
        <v>7.2919999999999998</v>
      </c>
      <c r="K538" s="26">
        <f t="shared" si="26"/>
        <v>8.23158230044549E-4</v>
      </c>
    </row>
    <row r="539" spans="1:11">
      <c r="A539" s="5" t="s">
        <v>620</v>
      </c>
      <c r="B539" s="6">
        <v>18070.05</v>
      </c>
      <c r="C539" s="23">
        <f t="shared" si="24"/>
        <v>7.4264916511124004E-3</v>
      </c>
      <c r="E539" s="2" t="s">
        <v>620</v>
      </c>
      <c r="F539" s="40">
        <v>393.35</v>
      </c>
      <c r="G539" s="23">
        <f t="shared" si="25"/>
        <v>9.3225884305879712E-3</v>
      </c>
      <c r="H539" s="25"/>
      <c r="I539" s="2" t="s">
        <v>633</v>
      </c>
      <c r="J539" s="3">
        <v>7.2859999999999996</v>
      </c>
      <c r="K539" s="26">
        <f t="shared" si="26"/>
        <v>6.8648317379808475E-4</v>
      </c>
    </row>
    <row r="540" spans="1:11">
      <c r="A540" s="5" t="s">
        <v>621</v>
      </c>
      <c r="B540" s="6">
        <v>17936.349999999999</v>
      </c>
      <c r="C540" s="23">
        <f t="shared" si="24"/>
        <v>5.7590801534984177E-3</v>
      </c>
      <c r="E540" s="2" t="s">
        <v>621</v>
      </c>
      <c r="F540" s="40">
        <v>389.7</v>
      </c>
      <c r="G540" s="23">
        <f t="shared" si="25"/>
        <v>1.9264116918803963E-3</v>
      </c>
      <c r="H540" s="25"/>
      <c r="I540" s="2" t="s">
        <v>634</v>
      </c>
      <c r="J540" s="3">
        <v>7.2809999999999997</v>
      </c>
      <c r="K540" s="26">
        <f t="shared" si="26"/>
        <v>1.5119238671459337E-3</v>
      </c>
    </row>
    <row r="541" spans="1:11">
      <c r="A541" s="5" t="s">
        <v>622</v>
      </c>
      <c r="B541" s="6">
        <v>17833.349999999999</v>
      </c>
      <c r="C541" s="23">
        <f t="shared" si="24"/>
        <v>1.9420696997862557E-3</v>
      </c>
      <c r="E541" s="2" t="s">
        <v>622</v>
      </c>
      <c r="F541" s="40">
        <v>388.95</v>
      </c>
      <c r="G541" s="23">
        <f t="shared" si="25"/>
        <v>1.4502390647879466E-2</v>
      </c>
      <c r="H541" s="25"/>
      <c r="I541" s="2" t="s">
        <v>635</v>
      </c>
      <c r="J541" s="3">
        <v>7.27</v>
      </c>
      <c r="K541" s="26">
        <f t="shared" si="26"/>
        <v>8.256502464357926E-4</v>
      </c>
    </row>
    <row r="542" spans="1:11">
      <c r="A542" s="5" t="s">
        <v>623</v>
      </c>
      <c r="B542" s="6">
        <v>17798.75</v>
      </c>
      <c r="C542" s="23">
        <f t="shared" si="24"/>
        <v>9.8439245473871447E-3</v>
      </c>
      <c r="E542" s="2" t="s">
        <v>623</v>
      </c>
      <c r="F542" s="40">
        <v>383.35</v>
      </c>
      <c r="G542" s="23">
        <f t="shared" si="25"/>
        <v>-3.7753087866480004E-3</v>
      </c>
      <c r="H542" s="25"/>
      <c r="I542" s="2" t="s">
        <v>636</v>
      </c>
      <c r="J542" s="3">
        <v>7.2640000000000002</v>
      </c>
      <c r="K542" s="26">
        <f t="shared" si="26"/>
        <v>3.0332299555428026E-3</v>
      </c>
    </row>
    <row r="543" spans="1:11">
      <c r="A543" s="5" t="s">
        <v>624</v>
      </c>
      <c r="B543" s="6">
        <v>17624.400000000001</v>
      </c>
      <c r="C543" s="23">
        <f t="shared" si="24"/>
        <v>-1.7687079440843621E-3</v>
      </c>
      <c r="E543" s="2" t="s">
        <v>624</v>
      </c>
      <c r="F543" s="40">
        <v>384.8</v>
      </c>
      <c r="G543" s="23">
        <f t="shared" si="25"/>
        <v>2.3267562967515643E-2</v>
      </c>
      <c r="H543" s="25"/>
      <c r="I543" s="2" t="s">
        <v>637</v>
      </c>
      <c r="J543" s="3">
        <v>7.242</v>
      </c>
      <c r="K543" s="26">
        <f t="shared" si="26"/>
        <v>8.3195155395582431E-3</v>
      </c>
    </row>
    <row r="544" spans="1:11">
      <c r="A544" s="5" t="s">
        <v>625</v>
      </c>
      <c r="B544" s="6">
        <v>17655.599999999999</v>
      </c>
      <c r="C544" s="23">
        <f t="shared" si="24"/>
        <v>-5.7755356715944719E-4</v>
      </c>
      <c r="E544" s="2" t="s">
        <v>625</v>
      </c>
      <c r="F544" s="40">
        <v>375.95</v>
      </c>
      <c r="G544" s="23">
        <f t="shared" si="25"/>
        <v>1.2041890226220759E-2</v>
      </c>
      <c r="H544" s="25"/>
      <c r="I544" s="2" t="s">
        <v>638</v>
      </c>
      <c r="J544" s="3">
        <v>7.1820000000000004</v>
      </c>
      <c r="K544" s="26">
        <f t="shared" si="26"/>
        <v>-1.4788466596184668E-2</v>
      </c>
    </row>
    <row r="545" spans="1:11">
      <c r="A545" s="5" t="s">
        <v>626</v>
      </c>
      <c r="B545" s="6">
        <v>17665.8</v>
      </c>
      <c r="C545" s="23">
        <f t="shared" si="24"/>
        <v>7.1779375230424077E-3</v>
      </c>
      <c r="E545" s="2" t="s">
        <v>626</v>
      </c>
      <c r="F545" s="40">
        <v>371.45</v>
      </c>
      <c r="G545" s="23">
        <f t="shared" si="25"/>
        <v>4.8576535947062608E-3</v>
      </c>
      <c r="H545" s="25"/>
      <c r="I545" s="2" t="s">
        <v>639</v>
      </c>
      <c r="J545" s="3">
        <v>7.2889999999999997</v>
      </c>
      <c r="K545" s="26">
        <f t="shared" si="26"/>
        <v>3.0228107655769733E-3</v>
      </c>
    </row>
    <row r="546" spans="1:11">
      <c r="A546" s="5" t="s">
        <v>627</v>
      </c>
      <c r="B546" s="6">
        <v>17539.45</v>
      </c>
      <c r="C546" s="23">
        <f t="shared" si="24"/>
        <v>-1.9097976955190739E-4</v>
      </c>
      <c r="E546" s="2" t="s">
        <v>627</v>
      </c>
      <c r="F546" s="40">
        <v>369.65</v>
      </c>
      <c r="G546" s="23">
        <f t="shared" si="25"/>
        <v>-2.1618708595568456E-3</v>
      </c>
      <c r="H546" s="25"/>
      <c r="I546" s="2" t="s">
        <v>640</v>
      </c>
      <c r="J546" s="3">
        <v>7.2670000000000003</v>
      </c>
      <c r="K546" s="26">
        <f t="shared" si="26"/>
        <v>-5.8997221271881598E-3</v>
      </c>
    </row>
    <row r="547" spans="1:11">
      <c r="A547" s="5" t="s">
        <v>628</v>
      </c>
      <c r="B547" s="6">
        <v>17542.8</v>
      </c>
      <c r="C547" s="23">
        <f t="shared" si="24"/>
        <v>-1.226571304940768E-2</v>
      </c>
      <c r="E547" s="2" t="s">
        <v>628</v>
      </c>
      <c r="F547" s="40">
        <v>370.45</v>
      </c>
      <c r="G547" s="23">
        <f t="shared" si="25"/>
        <v>-1.887810700890043E-3</v>
      </c>
      <c r="H547" s="25"/>
      <c r="I547" s="2" t="s">
        <v>641</v>
      </c>
      <c r="J547" s="3">
        <v>7.31</v>
      </c>
      <c r="K547" s="26">
        <f t="shared" si="26"/>
        <v>-5.184893591192139E-3</v>
      </c>
    </row>
    <row r="548" spans="1:11">
      <c r="A548" s="5" t="s">
        <v>629</v>
      </c>
      <c r="B548" s="6">
        <v>17759.3</v>
      </c>
      <c r="C548" s="23">
        <f t="shared" si="24"/>
        <v>2.5457433999052224E-2</v>
      </c>
      <c r="E548" s="2" t="s">
        <v>629</v>
      </c>
      <c r="F548" s="40">
        <v>371.15</v>
      </c>
      <c r="G548" s="23">
        <f t="shared" si="25"/>
        <v>-3.4965070587294257E-3</v>
      </c>
      <c r="H548" s="25"/>
      <c r="I548" s="2" t="s">
        <v>642</v>
      </c>
      <c r="J548" s="3">
        <v>7.3479999999999999</v>
      </c>
      <c r="K548" s="26">
        <f t="shared" si="26"/>
        <v>6.5538191985338784E-3</v>
      </c>
    </row>
    <row r="549" spans="1:11">
      <c r="A549" s="5" t="s">
        <v>630</v>
      </c>
      <c r="B549" s="6">
        <v>17312.900000000001</v>
      </c>
      <c r="C549" s="23">
        <f t="shared" si="24"/>
        <v>-1.4109055502046193E-2</v>
      </c>
      <c r="E549" s="2" t="s">
        <v>630</v>
      </c>
      <c r="F549" s="40">
        <v>372.45</v>
      </c>
      <c r="G549" s="23">
        <f t="shared" si="25"/>
        <v>-1.3865040137171677E-2</v>
      </c>
      <c r="H549" s="25"/>
      <c r="I549" s="2" t="s">
        <v>643</v>
      </c>
      <c r="J549" s="3">
        <v>7.3</v>
      </c>
      <c r="K549" s="26">
        <f t="shared" si="26"/>
        <v>1.9783449397885053E-2</v>
      </c>
    </row>
    <row r="550" spans="1:11">
      <c r="A550" s="5" t="s">
        <v>631</v>
      </c>
      <c r="B550" s="6">
        <v>17558.900000000001</v>
      </c>
      <c r="C550" s="23">
        <f t="shared" si="24"/>
        <v>2.0780279616681788E-3</v>
      </c>
      <c r="E550" s="2" t="s">
        <v>631</v>
      </c>
      <c r="F550" s="40">
        <v>377.65</v>
      </c>
      <c r="G550" s="23">
        <f t="shared" si="25"/>
        <v>-8.1751510158142564E-3</v>
      </c>
      <c r="H550" s="25"/>
      <c r="I550" s="2" t="s">
        <v>644</v>
      </c>
      <c r="J550" s="3">
        <v>7.157</v>
      </c>
      <c r="K550" s="26">
        <f t="shared" si="26"/>
        <v>-1.1806512586988952E-2</v>
      </c>
    </row>
    <row r="551" spans="1:11">
      <c r="A551" s="5" t="s">
        <v>632</v>
      </c>
      <c r="B551" s="6">
        <v>17522.45</v>
      </c>
      <c r="C551" s="23">
        <f t="shared" si="24"/>
        <v>-4.6971965865721787E-3</v>
      </c>
      <c r="E551" s="2" t="s">
        <v>632</v>
      </c>
      <c r="F551" s="40">
        <v>380.75</v>
      </c>
      <c r="G551" s="23">
        <f t="shared" si="25"/>
        <v>1.9717390548396616E-3</v>
      </c>
      <c r="H551" s="25"/>
      <c r="I551" s="2" t="s">
        <v>645</v>
      </c>
      <c r="J551" s="3">
        <v>7.242</v>
      </c>
      <c r="K551" s="26">
        <f t="shared" si="26"/>
        <v>6.3720952551627576E-3</v>
      </c>
    </row>
    <row r="552" spans="1:11">
      <c r="A552" s="5" t="s">
        <v>633</v>
      </c>
      <c r="B552" s="6">
        <v>17604.95</v>
      </c>
      <c r="C552" s="23">
        <f t="shared" si="24"/>
        <v>1.5604374095596946E-3</v>
      </c>
      <c r="E552" s="2" t="s">
        <v>633</v>
      </c>
      <c r="F552" s="40">
        <v>380</v>
      </c>
      <c r="G552" s="23">
        <f t="shared" si="25"/>
        <v>1.0183252714200862E-2</v>
      </c>
      <c r="H552" s="25"/>
      <c r="I552" s="2" t="s">
        <v>646</v>
      </c>
      <c r="J552" s="3">
        <v>7.1959999999999997</v>
      </c>
      <c r="K552" s="26">
        <f t="shared" si="26"/>
        <v>-6.0958903093384347E-3</v>
      </c>
    </row>
    <row r="553" spans="1:11">
      <c r="A553" s="5" t="s">
        <v>634</v>
      </c>
      <c r="B553" s="6">
        <v>17577.5</v>
      </c>
      <c r="C553" s="23">
        <f t="shared" si="24"/>
        <v>4.9503639913507161E-3</v>
      </c>
      <c r="E553" s="2" t="s">
        <v>634</v>
      </c>
      <c r="F553" s="40">
        <v>376.15</v>
      </c>
      <c r="G553" s="23">
        <f t="shared" si="25"/>
        <v>1.729613406364439E-2</v>
      </c>
      <c r="H553" s="25"/>
      <c r="I553" s="2" t="s">
        <v>647</v>
      </c>
      <c r="J553" s="3">
        <v>7.24</v>
      </c>
      <c r="K553" s="26">
        <f t="shared" si="26"/>
        <v>-1.0989121575595206E-2</v>
      </c>
    </row>
    <row r="554" spans="1:11">
      <c r="A554" s="5" t="s">
        <v>635</v>
      </c>
      <c r="B554" s="6">
        <v>17490.7</v>
      </c>
      <c r="C554" s="23">
        <f t="shared" si="24"/>
        <v>-1.519214788075593E-2</v>
      </c>
      <c r="E554" s="2" t="s">
        <v>635</v>
      </c>
      <c r="F554" s="40">
        <v>369.7</v>
      </c>
      <c r="G554" s="23">
        <f t="shared" si="25"/>
        <v>-4.4051828437006758E-2</v>
      </c>
      <c r="H554" s="25"/>
      <c r="I554" s="2" t="s">
        <v>648</v>
      </c>
      <c r="J554" s="3">
        <v>7.32</v>
      </c>
      <c r="K554" s="26">
        <f t="shared" si="26"/>
        <v>-1.6380020042383583E-3</v>
      </c>
    </row>
    <row r="555" spans="1:11">
      <c r="A555" s="5" t="s">
        <v>636</v>
      </c>
      <c r="B555" s="6">
        <v>17758.45</v>
      </c>
      <c r="C555" s="23">
        <f t="shared" si="24"/>
        <v>-1.1090707396812729E-2</v>
      </c>
      <c r="E555" s="2" t="s">
        <v>636</v>
      </c>
      <c r="F555" s="40">
        <v>386.35</v>
      </c>
      <c r="G555" s="23">
        <f t="shared" si="25"/>
        <v>-3.3845469692435085E-2</v>
      </c>
      <c r="H555" s="25"/>
      <c r="I555" s="2" t="s">
        <v>649</v>
      </c>
      <c r="J555" s="3">
        <v>7.3319999999999999</v>
      </c>
      <c r="K555" s="26">
        <f t="shared" si="26"/>
        <v>-8.1799595563180933E-4</v>
      </c>
    </row>
    <row r="556" spans="1:11">
      <c r="A556" s="5" t="s">
        <v>637</v>
      </c>
      <c r="B556" s="6">
        <v>17956.5</v>
      </c>
      <c r="C556" s="23">
        <f t="shared" si="24"/>
        <v>6.8243702292707423E-4</v>
      </c>
      <c r="E556" s="2" t="s">
        <v>637</v>
      </c>
      <c r="F556" s="40">
        <v>399.65</v>
      </c>
      <c r="G556" s="23">
        <f t="shared" si="25"/>
        <v>-9.2155073109554102E-3</v>
      </c>
      <c r="H556" s="25"/>
      <c r="I556" s="2" t="s">
        <v>650</v>
      </c>
      <c r="J556" s="3">
        <v>7.3380000000000001</v>
      </c>
      <c r="K556" s="26">
        <f t="shared" si="26"/>
        <v>-3.9442417675861685E-3</v>
      </c>
    </row>
    <row r="557" spans="1:11">
      <c r="A557" s="5" t="s">
        <v>638</v>
      </c>
      <c r="B557" s="6">
        <v>17944.25</v>
      </c>
      <c r="C557" s="23">
        <f t="shared" si="24"/>
        <v>6.6537379070216564E-3</v>
      </c>
      <c r="E557" s="2" t="s">
        <v>638</v>
      </c>
      <c r="F557" s="40">
        <v>403.35</v>
      </c>
      <c r="G557" s="23">
        <f t="shared" si="25"/>
        <v>3.5582860668875678E-2</v>
      </c>
      <c r="H557" s="25"/>
      <c r="I557" s="2" t="s">
        <v>651</v>
      </c>
      <c r="J557" s="3">
        <v>7.367</v>
      </c>
      <c r="K557" s="26">
        <f t="shared" si="26"/>
        <v>-3.2524761020732056E-3</v>
      </c>
    </row>
    <row r="558" spans="1:11">
      <c r="A558" s="5" t="s">
        <v>652</v>
      </c>
      <c r="B558" s="6">
        <v>17825.25</v>
      </c>
      <c r="C558" s="23">
        <f t="shared" si="24"/>
        <v>7.1558771042484594E-3</v>
      </c>
      <c r="E558" s="2" t="s">
        <v>652</v>
      </c>
      <c r="F558" s="40">
        <v>389.25</v>
      </c>
      <c r="G558" s="23">
        <f t="shared" si="25"/>
        <v>1.1567381278237332E-3</v>
      </c>
      <c r="H558" s="25"/>
      <c r="I558" s="2" t="s">
        <v>653</v>
      </c>
      <c r="J558" s="3">
        <v>7.391</v>
      </c>
      <c r="K558" s="26">
        <f t="shared" si="26"/>
        <v>-3.1070609257907657E-3</v>
      </c>
    </row>
    <row r="559" spans="1:11">
      <c r="A559" s="5" t="s">
        <v>639</v>
      </c>
      <c r="B559" s="6">
        <v>17698.150000000001</v>
      </c>
      <c r="C559" s="23">
        <f t="shared" si="24"/>
        <v>2.2145459122128799E-3</v>
      </c>
      <c r="E559" s="2" t="s">
        <v>639</v>
      </c>
      <c r="F559" s="40">
        <v>388.8</v>
      </c>
      <c r="G559" s="23">
        <f t="shared" si="25"/>
        <v>-5.1427103216219842E-4</v>
      </c>
      <c r="H559" s="25"/>
      <c r="I559" s="2" t="s">
        <v>654</v>
      </c>
      <c r="J559" s="3">
        <v>7.4139999999999997</v>
      </c>
      <c r="K559" s="26">
        <f t="shared" si="26"/>
        <v>-3.5007441164600132E-3</v>
      </c>
    </row>
    <row r="560" spans="1:11">
      <c r="A560" s="5" t="s">
        <v>640</v>
      </c>
      <c r="B560" s="6">
        <v>17659</v>
      </c>
      <c r="C560" s="23">
        <f t="shared" si="24"/>
        <v>7.0609421403666373E-3</v>
      </c>
      <c r="E560" s="2" t="s">
        <v>640</v>
      </c>
      <c r="F560" s="40">
        <v>389</v>
      </c>
      <c r="G560" s="23">
        <f t="shared" si="25"/>
        <v>3.4389215994968428E-2</v>
      </c>
      <c r="H560" s="25"/>
      <c r="I560" s="2" t="s">
        <v>655</v>
      </c>
      <c r="J560" s="3">
        <v>7.44</v>
      </c>
      <c r="K560" s="26">
        <f t="shared" si="26"/>
        <v>-1.2089463491386707E-3</v>
      </c>
    </row>
    <row r="561" spans="1:11">
      <c r="A561" s="5" t="s">
        <v>641</v>
      </c>
      <c r="B561" s="6">
        <v>17534.75</v>
      </c>
      <c r="C561" s="23">
        <f t="shared" si="24"/>
        <v>5.5048725215279116E-4</v>
      </c>
      <c r="E561" s="2" t="s">
        <v>641</v>
      </c>
      <c r="F561" s="40">
        <v>375.85</v>
      </c>
      <c r="G561" s="23">
        <f t="shared" si="25"/>
        <v>1.1372120683794364E-2</v>
      </c>
      <c r="H561" s="25"/>
      <c r="I561" s="2" t="s">
        <v>656</v>
      </c>
      <c r="J561" s="3">
        <v>7.4489999999999998</v>
      </c>
      <c r="K561" s="26">
        <f t="shared" si="26"/>
        <v>2.0157233190787626E-3</v>
      </c>
    </row>
    <row r="562" spans="1:11">
      <c r="A562" s="5" t="s">
        <v>642</v>
      </c>
      <c r="B562" s="6">
        <v>17525.099999999999</v>
      </c>
      <c r="C562" s="23">
        <f t="shared" si="24"/>
        <v>7.3076213015998703E-3</v>
      </c>
      <c r="E562" s="2" t="s">
        <v>642</v>
      </c>
      <c r="F562" s="40">
        <v>371.6</v>
      </c>
      <c r="G562" s="23">
        <f t="shared" si="25"/>
        <v>-1.7737345728781821E-2</v>
      </c>
      <c r="H562" s="25"/>
      <c r="I562" s="2" t="s">
        <v>657</v>
      </c>
      <c r="J562" s="3">
        <v>7.4340000000000002</v>
      </c>
      <c r="K562" s="26">
        <f t="shared" si="26"/>
        <v>-4.0346984610275166E-4</v>
      </c>
    </row>
    <row r="563" spans="1:11">
      <c r="A563" s="5" t="s">
        <v>643</v>
      </c>
      <c r="B563" s="6">
        <v>17397.5</v>
      </c>
      <c r="C563" s="23">
        <f t="shared" si="24"/>
        <v>8.9132972159968534E-4</v>
      </c>
      <c r="E563" s="2" t="s">
        <v>643</v>
      </c>
      <c r="F563" s="40">
        <v>378.25</v>
      </c>
      <c r="G563" s="23">
        <f t="shared" si="25"/>
        <v>1.1903976010560237E-3</v>
      </c>
      <c r="H563" s="25"/>
      <c r="I563" s="2" t="s">
        <v>658</v>
      </c>
      <c r="J563" s="3">
        <v>7.4370000000000003</v>
      </c>
      <c r="K563" s="26">
        <f t="shared" si="26"/>
        <v>-1.3445378171506614E-4</v>
      </c>
    </row>
    <row r="564" spans="1:11">
      <c r="A564" s="5" t="s">
        <v>644</v>
      </c>
      <c r="B564" s="6">
        <v>17382</v>
      </c>
      <c r="C564" s="23">
        <f t="shared" si="24"/>
        <v>-3.5375171312953282E-4</v>
      </c>
      <c r="E564" s="2" t="s">
        <v>644</v>
      </c>
      <c r="F564" s="40">
        <v>377.8</v>
      </c>
      <c r="G564" s="23">
        <f t="shared" si="25"/>
        <v>2.1267437033532521E-2</v>
      </c>
      <c r="H564" s="25"/>
      <c r="I564" s="2" t="s">
        <v>659</v>
      </c>
      <c r="J564" s="3">
        <v>7.4379999999999997</v>
      </c>
      <c r="K564" s="26">
        <f t="shared" si="26"/>
        <v>7.2864983023272325E-3</v>
      </c>
    </row>
    <row r="565" spans="1:11">
      <c r="A565" s="5" t="s">
        <v>645</v>
      </c>
      <c r="B565" s="6">
        <v>17388.150000000001</v>
      </c>
      <c r="C565" s="23">
        <f t="shared" si="24"/>
        <v>2.4587155671240059E-3</v>
      </c>
      <c r="E565" s="2" t="s">
        <v>645</v>
      </c>
      <c r="F565" s="40">
        <v>369.85</v>
      </c>
      <c r="G565" s="23">
        <f t="shared" si="25"/>
        <v>-1.7687718262254539E-2</v>
      </c>
      <c r="H565" s="25"/>
      <c r="I565" s="2" t="s">
        <v>660</v>
      </c>
      <c r="J565" s="3">
        <v>7.3840000000000003</v>
      </c>
      <c r="K565" s="26">
        <f t="shared" si="26"/>
        <v>6.3854574686937945E-3</v>
      </c>
    </row>
    <row r="566" spans="1:11">
      <c r="A566" s="5" t="s">
        <v>646</v>
      </c>
      <c r="B566" s="6">
        <v>17345.45</v>
      </c>
      <c r="C566" s="23">
        <f t="shared" si="24"/>
        <v>3.1136930669172061E-4</v>
      </c>
      <c r="E566" s="2" t="s">
        <v>646</v>
      </c>
      <c r="F566" s="40">
        <v>376.45</v>
      </c>
      <c r="G566" s="23">
        <f t="shared" si="25"/>
        <v>-1.0963718565917876E-2</v>
      </c>
      <c r="H566" s="25"/>
      <c r="I566" s="2" t="s">
        <v>661</v>
      </c>
      <c r="J566" s="3">
        <v>7.3369999999999997</v>
      </c>
      <c r="K566" s="26">
        <f t="shared" si="26"/>
        <v>-7.3330040708925338E-3</v>
      </c>
    </row>
    <row r="567" spans="1:11">
      <c r="A567" s="5" t="s">
        <v>647</v>
      </c>
      <c r="B567" s="6">
        <v>17340.05</v>
      </c>
      <c r="C567" s="23">
        <f t="shared" si="24"/>
        <v>1.0539747347198897E-2</v>
      </c>
      <c r="E567" s="2" t="s">
        <v>647</v>
      </c>
      <c r="F567" s="40">
        <v>380.6</v>
      </c>
      <c r="G567" s="23">
        <f t="shared" si="25"/>
        <v>-6.5664195674804734E-4</v>
      </c>
      <c r="H567" s="25"/>
      <c r="I567" s="2" t="s">
        <v>662</v>
      </c>
      <c r="J567" s="3">
        <v>7.391</v>
      </c>
      <c r="K567" s="26">
        <f t="shared" si="26"/>
        <v>-4.8589648844096214E-3</v>
      </c>
    </row>
    <row r="568" spans="1:11">
      <c r="A568" s="5" t="s">
        <v>648</v>
      </c>
      <c r="B568" s="6">
        <v>17158.25</v>
      </c>
      <c r="C568" s="23">
        <f t="shared" si="24"/>
        <v>1.341553833962306E-2</v>
      </c>
      <c r="E568" s="2" t="s">
        <v>648</v>
      </c>
      <c r="F568" s="40">
        <v>380.85</v>
      </c>
      <c r="G568" s="23">
        <f t="shared" si="25"/>
        <v>2.1027738067478105E-3</v>
      </c>
      <c r="H568" s="25"/>
      <c r="I568" s="2" t="s">
        <v>663</v>
      </c>
      <c r="J568" s="3">
        <v>7.4269999999999996</v>
      </c>
      <c r="K568" s="26">
        <f t="shared" si="26"/>
        <v>1.6170330972639596E-3</v>
      </c>
    </row>
    <row r="569" spans="1:11">
      <c r="A569" s="5" t="s">
        <v>649</v>
      </c>
      <c r="B569" s="6">
        <v>16929.599999999999</v>
      </c>
      <c r="C569" s="23">
        <f t="shared" si="24"/>
        <v>1.7145966548059971E-2</v>
      </c>
      <c r="E569" s="2" t="s">
        <v>649</v>
      </c>
      <c r="F569" s="40">
        <v>380.05</v>
      </c>
      <c r="G569" s="23">
        <f t="shared" si="25"/>
        <v>9.6504153008249924E-3</v>
      </c>
      <c r="H569" s="25"/>
      <c r="I569" s="2" t="s">
        <v>664</v>
      </c>
      <c r="J569" s="3">
        <v>7.415</v>
      </c>
      <c r="K569" s="26">
        <f t="shared" si="26"/>
        <v>8.2605927108150602E-3</v>
      </c>
    </row>
    <row r="570" spans="1:11">
      <c r="A570" s="5" t="s">
        <v>650</v>
      </c>
      <c r="B570" s="6">
        <v>16641.8</v>
      </c>
      <c r="C570" s="23">
        <f t="shared" si="24"/>
        <v>9.5364889176067225E-3</v>
      </c>
      <c r="E570" s="2" t="s">
        <v>650</v>
      </c>
      <c r="F570" s="40">
        <v>376.4</v>
      </c>
      <c r="G570" s="23">
        <f t="shared" si="25"/>
        <v>3.9422646399087796E-2</v>
      </c>
      <c r="H570" s="25"/>
      <c r="I570" s="2" t="s">
        <v>665</v>
      </c>
      <c r="J570" s="3">
        <v>7.3540000000000001</v>
      </c>
      <c r="K570" s="26">
        <f t="shared" si="26"/>
        <v>8.1922904925919148E-3</v>
      </c>
    </row>
    <row r="571" spans="1:11">
      <c r="A571" s="5" t="s">
        <v>651</v>
      </c>
      <c r="B571" s="6">
        <v>16483.849999999999</v>
      </c>
      <c r="C571" s="23">
        <f t="shared" si="24"/>
        <v>-8.8873099859093849E-3</v>
      </c>
      <c r="E571" s="2" t="s">
        <v>651</v>
      </c>
      <c r="F571" s="40">
        <v>361.85</v>
      </c>
      <c r="G571" s="23">
        <f t="shared" si="25"/>
        <v>-3.3293380041963708E-2</v>
      </c>
      <c r="H571" s="25"/>
      <c r="I571" s="2" t="s">
        <v>666</v>
      </c>
      <c r="J571" s="3">
        <v>7.2939999999999996</v>
      </c>
      <c r="K571" s="26">
        <f t="shared" si="26"/>
        <v>-1.3210951416261335E-2</v>
      </c>
    </row>
    <row r="572" spans="1:11">
      <c r="A572" s="5" t="s">
        <v>653</v>
      </c>
      <c r="B572" s="6">
        <v>16631</v>
      </c>
      <c r="C572" s="23">
        <f t="shared" si="24"/>
        <v>-5.3042886906669159E-3</v>
      </c>
      <c r="E572" s="2" t="s">
        <v>653</v>
      </c>
      <c r="F572" s="40">
        <v>374.1</v>
      </c>
      <c r="G572" s="23">
        <f t="shared" si="25"/>
        <v>-1.0686616031736127E-3</v>
      </c>
      <c r="H572" s="25"/>
      <c r="I572" s="2" t="s">
        <v>667</v>
      </c>
      <c r="J572" s="3">
        <v>7.391</v>
      </c>
      <c r="K572" s="26">
        <f t="shared" si="26"/>
        <v>2.3027439907970814E-3</v>
      </c>
    </row>
    <row r="573" spans="1:11">
      <c r="A573" s="5" t="s">
        <v>654</v>
      </c>
      <c r="B573" s="6">
        <v>16719.45</v>
      </c>
      <c r="C573" s="23">
        <f t="shared" si="24"/>
        <v>6.8538019571832377E-3</v>
      </c>
      <c r="E573" s="2" t="s">
        <v>654</v>
      </c>
      <c r="F573" s="40">
        <v>374.5</v>
      </c>
      <c r="G573" s="23">
        <f t="shared" si="25"/>
        <v>-1.7470004922540423E-2</v>
      </c>
      <c r="H573" s="25"/>
      <c r="I573" s="2" t="s">
        <v>668</v>
      </c>
      <c r="J573" s="3">
        <v>7.3739999999999997</v>
      </c>
      <c r="K573" s="26">
        <f t="shared" si="26"/>
        <v>-6.7576956719467693E-3</v>
      </c>
    </row>
    <row r="574" spans="1:11">
      <c r="A574" s="5" t="s">
        <v>655</v>
      </c>
      <c r="B574" s="6">
        <v>16605.25</v>
      </c>
      <c r="C574" s="23">
        <f t="shared" si="24"/>
        <v>5.0956908678000479E-3</v>
      </c>
      <c r="E574" s="2" t="s">
        <v>655</v>
      </c>
      <c r="F574" s="40">
        <v>381.1</v>
      </c>
      <c r="G574" s="23">
        <f t="shared" si="25"/>
        <v>-7.7109445648763314E-3</v>
      </c>
      <c r="H574" s="25"/>
      <c r="I574" s="2" t="s">
        <v>669</v>
      </c>
      <c r="J574" s="3">
        <v>7.4240000000000004</v>
      </c>
      <c r="K574" s="26">
        <f t="shared" si="26"/>
        <v>-3.4960369075687009E-3</v>
      </c>
    </row>
    <row r="575" spans="1:11">
      <c r="A575" s="5" t="s">
        <v>656</v>
      </c>
      <c r="B575" s="6">
        <v>16520.849999999999</v>
      </c>
      <c r="C575" s="23">
        <f t="shared" si="24"/>
        <v>1.0973470957583456E-2</v>
      </c>
      <c r="E575" s="2" t="s">
        <v>656</v>
      </c>
      <c r="F575" s="40">
        <v>384.05</v>
      </c>
      <c r="G575" s="23">
        <f t="shared" si="25"/>
        <v>3.9065043793909139E-4</v>
      </c>
      <c r="H575" s="25"/>
      <c r="I575" s="2" t="s">
        <v>670</v>
      </c>
      <c r="J575" s="3">
        <v>7.45</v>
      </c>
      <c r="K575" s="26">
        <f t="shared" si="26"/>
        <v>-1.2073245815580286E-3</v>
      </c>
    </row>
    <row r="576" spans="1:11">
      <c r="A576" s="5" t="s">
        <v>657</v>
      </c>
      <c r="B576" s="6">
        <v>16340.55</v>
      </c>
      <c r="C576" s="23">
        <f t="shared" si="24"/>
        <v>3.8045298587748868E-3</v>
      </c>
      <c r="E576" s="2" t="s">
        <v>657</v>
      </c>
      <c r="F576" s="40">
        <v>383.9</v>
      </c>
      <c r="G576" s="23">
        <f t="shared" si="25"/>
        <v>6.4023214705137372E-3</v>
      </c>
      <c r="H576" s="25"/>
      <c r="I576" s="2" t="s">
        <v>671</v>
      </c>
      <c r="J576" s="3">
        <v>7.4589999999999996</v>
      </c>
      <c r="K576" s="26">
        <f t="shared" si="26"/>
        <v>-9.3802351936599321E-4</v>
      </c>
    </row>
    <row r="577" spans="1:11">
      <c r="A577" s="5" t="s">
        <v>658</v>
      </c>
      <c r="B577" s="6">
        <v>16278.5</v>
      </c>
      <c r="C577" s="23">
        <f t="shared" si="24"/>
        <v>1.4186214640328329E-2</v>
      </c>
      <c r="E577" s="2" t="s">
        <v>658</v>
      </c>
      <c r="F577" s="40">
        <v>381.45</v>
      </c>
      <c r="G577" s="23">
        <f t="shared" si="25"/>
        <v>2.4936032344977889E-3</v>
      </c>
      <c r="H577" s="25"/>
      <c r="I577" s="2" t="s">
        <v>672</v>
      </c>
      <c r="J577" s="3">
        <v>7.4660000000000002</v>
      </c>
      <c r="K577" s="26">
        <f t="shared" si="26"/>
        <v>7.933881461239951E-3</v>
      </c>
    </row>
    <row r="578" spans="1:11">
      <c r="A578" s="5" t="s">
        <v>659</v>
      </c>
      <c r="B578" s="6">
        <v>16049.2</v>
      </c>
      <c r="C578" s="23">
        <f t="shared" si="24"/>
        <v>6.9120269187908055E-3</v>
      </c>
      <c r="E578" s="2" t="s">
        <v>659</v>
      </c>
      <c r="F578" s="40">
        <v>380.5</v>
      </c>
      <c r="G578" s="23">
        <f t="shared" si="25"/>
        <v>-2.2864077314669537E-2</v>
      </c>
      <c r="H578" s="25"/>
      <c r="I578" s="2" t="s">
        <v>673</v>
      </c>
      <c r="J578" s="3">
        <v>7.407</v>
      </c>
      <c r="K578" s="26">
        <f t="shared" si="26"/>
        <v>-4.9828397488521281E-3</v>
      </c>
    </row>
    <row r="579" spans="1:11">
      <c r="A579" s="5" t="s">
        <v>660</v>
      </c>
      <c r="B579" s="6">
        <v>15938.65</v>
      </c>
      <c r="C579" s="23">
        <f t="shared" si="24"/>
        <v>-1.7551947286701716E-3</v>
      </c>
      <c r="E579" s="2" t="s">
        <v>660</v>
      </c>
      <c r="F579" s="40">
        <v>389.3</v>
      </c>
      <c r="G579" s="23">
        <f t="shared" si="25"/>
        <v>9.2903894022278912E-3</v>
      </c>
      <c r="H579" s="25"/>
      <c r="I579" s="2" t="s">
        <v>674</v>
      </c>
      <c r="J579" s="3">
        <v>7.444</v>
      </c>
      <c r="K579" s="26">
        <f t="shared" si="26"/>
        <v>3.3640615726155871E-3</v>
      </c>
    </row>
    <row r="580" spans="1:11">
      <c r="A580" s="5" t="s">
        <v>661</v>
      </c>
      <c r="B580" s="6">
        <v>15966.65</v>
      </c>
      <c r="C580" s="23">
        <f t="shared" ref="C580:C643" si="27">LN(B580/B581)</f>
        <v>-5.7236779578485313E-3</v>
      </c>
      <c r="E580" s="2" t="s">
        <v>661</v>
      </c>
      <c r="F580" s="40">
        <v>385.7</v>
      </c>
      <c r="G580" s="23">
        <f t="shared" ref="G580:G643" si="28">LN(F580/F581)</f>
        <v>1.5415066835996537E-2</v>
      </c>
      <c r="H580" s="25"/>
      <c r="I580" s="2" t="s">
        <v>675</v>
      </c>
      <c r="J580" s="3">
        <v>7.4189999999999996</v>
      </c>
      <c r="K580" s="26">
        <f t="shared" ref="K580:K643" si="29">LN(J580/J581)</f>
        <v>3.1049636825103331E-3</v>
      </c>
    </row>
    <row r="581" spans="1:11">
      <c r="A581" s="5" t="s">
        <v>662</v>
      </c>
      <c r="B581" s="6">
        <v>16058.3</v>
      </c>
      <c r="C581" s="23">
        <f t="shared" si="27"/>
        <v>-9.7725592849715257E-3</v>
      </c>
      <c r="E581" s="2" t="s">
        <v>662</v>
      </c>
      <c r="F581" s="40">
        <v>379.8</v>
      </c>
      <c r="G581" s="23">
        <f t="shared" si="28"/>
        <v>-2.727087580838379E-2</v>
      </c>
      <c r="H581" s="25"/>
      <c r="I581" s="2" t="s">
        <v>676</v>
      </c>
      <c r="J581" s="3">
        <v>7.3959999999999999</v>
      </c>
      <c r="K581" s="26">
        <f t="shared" si="29"/>
        <v>-1.1560822401075971E-2</v>
      </c>
    </row>
    <row r="582" spans="1:11">
      <c r="A582" s="5" t="s">
        <v>663</v>
      </c>
      <c r="B582" s="6">
        <v>16216</v>
      </c>
      <c r="C582" s="23">
        <f t="shared" si="27"/>
        <v>-2.8363022208483917E-4</v>
      </c>
      <c r="E582" s="2" t="s">
        <v>663</v>
      </c>
      <c r="F582" s="40">
        <v>390.3</v>
      </c>
      <c r="G582" s="23">
        <f t="shared" si="28"/>
        <v>7.1998253931675532E-3</v>
      </c>
      <c r="H582" s="25"/>
      <c r="I582" s="2" t="s">
        <v>677</v>
      </c>
      <c r="J582" s="3">
        <v>7.4820000000000002</v>
      </c>
      <c r="K582" s="26">
        <f t="shared" si="29"/>
        <v>7.3781272387951477E-3</v>
      </c>
    </row>
    <row r="583" spans="1:11">
      <c r="A583" s="5" t="s">
        <v>664</v>
      </c>
      <c r="B583" s="6">
        <v>16220.6</v>
      </c>
      <c r="C583" s="23">
        <f t="shared" si="27"/>
        <v>5.4213741821626388E-3</v>
      </c>
      <c r="E583" s="2" t="s">
        <v>664</v>
      </c>
      <c r="F583" s="40">
        <v>387.5</v>
      </c>
      <c r="G583" s="23">
        <f t="shared" si="28"/>
        <v>-7.456005745535726E-3</v>
      </c>
      <c r="H583" s="25"/>
      <c r="I583" s="2" t="s">
        <v>678</v>
      </c>
      <c r="J583" s="3">
        <v>7.4269999999999996</v>
      </c>
      <c r="K583" s="26">
        <f t="shared" si="29"/>
        <v>-1.589561285495944E-2</v>
      </c>
    </row>
    <row r="584" spans="1:11">
      <c r="A584" s="5" t="s">
        <v>665</v>
      </c>
      <c r="B584" s="6">
        <v>16132.9</v>
      </c>
      <c r="C584" s="23">
        <f t="shared" si="27"/>
        <v>8.9096462393676076E-3</v>
      </c>
      <c r="E584" s="2" t="s">
        <v>665</v>
      </c>
      <c r="F584" s="40">
        <v>390.4</v>
      </c>
      <c r="G584" s="23">
        <f t="shared" si="28"/>
        <v>2.6931725159421486E-3</v>
      </c>
      <c r="H584" s="25"/>
      <c r="I584" s="2" t="s">
        <v>679</v>
      </c>
      <c r="J584" s="3">
        <v>7.5460000000000003</v>
      </c>
      <c r="K584" s="26">
        <f t="shared" si="29"/>
        <v>-9.3649698485322799E-3</v>
      </c>
    </row>
    <row r="585" spans="1:11">
      <c r="A585" s="5" t="s">
        <v>666</v>
      </c>
      <c r="B585" s="6">
        <v>15989.8</v>
      </c>
      <c r="C585" s="23">
        <f t="shared" si="27"/>
        <v>1.1254605733214696E-2</v>
      </c>
      <c r="E585" s="2" t="s">
        <v>666</v>
      </c>
      <c r="F585" s="40">
        <v>389.35</v>
      </c>
      <c r="G585" s="23">
        <f t="shared" si="28"/>
        <v>2.128568358871244E-2</v>
      </c>
      <c r="H585" s="25"/>
      <c r="I585" s="2" t="s">
        <v>680</v>
      </c>
      <c r="J585" s="3">
        <v>7.617</v>
      </c>
      <c r="K585" s="26">
        <f t="shared" si="29"/>
        <v>3.2875300830243759E-3</v>
      </c>
    </row>
    <row r="586" spans="1:11">
      <c r="A586" s="5" t="s">
        <v>667</v>
      </c>
      <c r="B586" s="6">
        <v>15810.85</v>
      </c>
      <c r="C586" s="23">
        <f t="shared" si="27"/>
        <v>-1.5483694658309363E-3</v>
      </c>
      <c r="E586" s="2" t="s">
        <v>667</v>
      </c>
      <c r="F586" s="40">
        <v>381.15</v>
      </c>
      <c r="G586" s="23">
        <f t="shared" si="28"/>
        <v>-1.5360885216439676E-2</v>
      </c>
      <c r="H586" s="25"/>
      <c r="I586" s="2" t="s">
        <v>681</v>
      </c>
      <c r="J586" s="3">
        <v>7.5919999999999996</v>
      </c>
      <c r="K586" s="26">
        <f t="shared" si="29"/>
        <v>1.4499442334597046E-3</v>
      </c>
    </row>
    <row r="587" spans="1:11">
      <c r="A587" s="5" t="s">
        <v>668</v>
      </c>
      <c r="B587" s="6">
        <v>15835.35</v>
      </c>
      <c r="C587" s="23">
        <f t="shared" si="27"/>
        <v>5.2742671509817375E-3</v>
      </c>
      <c r="E587" s="2" t="s">
        <v>668</v>
      </c>
      <c r="F587" s="40">
        <v>387.05</v>
      </c>
      <c r="G587" s="23">
        <f t="shared" si="28"/>
        <v>-1.8050800550235651E-2</v>
      </c>
      <c r="H587" s="25"/>
      <c r="I587" s="2" t="s">
        <v>682</v>
      </c>
      <c r="J587" s="3">
        <v>7.5810000000000004</v>
      </c>
      <c r="K587" s="26">
        <f t="shared" si="29"/>
        <v>-3.0293075520157896E-3</v>
      </c>
    </row>
    <row r="588" spans="1:11">
      <c r="A588" s="5" t="s">
        <v>669</v>
      </c>
      <c r="B588" s="6">
        <v>15752.05</v>
      </c>
      <c r="C588" s="23">
        <f t="shared" si="27"/>
        <v>-1.7886425993802585E-3</v>
      </c>
      <c r="E588" s="2" t="s">
        <v>669</v>
      </c>
      <c r="F588" s="40">
        <v>394.1</v>
      </c>
      <c r="G588" s="23">
        <f t="shared" si="28"/>
        <v>1.9860989821365065E-2</v>
      </c>
      <c r="H588" s="25"/>
      <c r="I588" s="2" t="s">
        <v>683</v>
      </c>
      <c r="J588" s="3">
        <v>7.6040000000000001</v>
      </c>
      <c r="K588" s="26">
        <f t="shared" si="29"/>
        <v>1.12412742302929E-2</v>
      </c>
    </row>
    <row r="589" spans="1:11">
      <c r="A589" s="5" t="s">
        <v>670</v>
      </c>
      <c r="B589" s="6">
        <v>15780.25</v>
      </c>
      <c r="C589" s="23">
        <f t="shared" si="27"/>
        <v>-1.1938182539383846E-3</v>
      </c>
      <c r="E589" s="2" t="s">
        <v>670</v>
      </c>
      <c r="F589" s="40">
        <v>386.35</v>
      </c>
      <c r="G589" s="23">
        <f t="shared" si="28"/>
        <v>-7.4781163345147977E-3</v>
      </c>
      <c r="H589" s="25"/>
      <c r="I589" s="2" t="s">
        <v>684</v>
      </c>
      <c r="J589" s="3">
        <v>7.5190000000000001</v>
      </c>
      <c r="K589" s="26">
        <f t="shared" si="29"/>
        <v>3.0636054597686412E-3</v>
      </c>
    </row>
    <row r="590" spans="1:11">
      <c r="A590" s="5" t="s">
        <v>671</v>
      </c>
      <c r="B590" s="6">
        <v>15799.1</v>
      </c>
      <c r="C590" s="23">
        <f t="shared" si="27"/>
        <v>-3.2291421550026864E-3</v>
      </c>
      <c r="E590" s="2" t="s">
        <v>671</v>
      </c>
      <c r="F590" s="40">
        <v>389.25</v>
      </c>
      <c r="G590" s="23">
        <f t="shared" si="28"/>
        <v>4.7640597412121786E-3</v>
      </c>
      <c r="H590" s="25"/>
      <c r="I590" s="2" t="s">
        <v>685</v>
      </c>
      <c r="J590" s="3">
        <v>7.4960000000000004</v>
      </c>
      <c r="K590" s="26">
        <f t="shared" si="29"/>
        <v>2.6684456462558215E-4</v>
      </c>
    </row>
    <row r="591" spans="1:11">
      <c r="A591" s="5" t="s">
        <v>672</v>
      </c>
      <c r="B591" s="6">
        <v>15850.2</v>
      </c>
      <c r="C591" s="23">
        <f t="shared" si="27"/>
        <v>1.1457520842448876E-3</v>
      </c>
      <c r="E591" s="2" t="s">
        <v>672</v>
      </c>
      <c r="F591" s="40">
        <v>387.4</v>
      </c>
      <c r="G591" s="23">
        <f t="shared" si="28"/>
        <v>4.1386505012666773E-3</v>
      </c>
      <c r="H591" s="25"/>
      <c r="I591" s="2" t="s">
        <v>686</v>
      </c>
      <c r="J591" s="3">
        <v>7.4939999999999998</v>
      </c>
      <c r="K591" s="26">
        <f t="shared" si="29"/>
        <v>-3.1974447704906542E-3</v>
      </c>
    </row>
    <row r="592" spans="1:11">
      <c r="A592" s="5" t="s">
        <v>673</v>
      </c>
      <c r="B592" s="6">
        <v>15832.05</v>
      </c>
      <c r="C592" s="23">
        <f t="shared" si="27"/>
        <v>8.4234259433956932E-3</v>
      </c>
      <c r="E592" s="2" t="s">
        <v>673</v>
      </c>
      <c r="F592" s="40">
        <v>385.8</v>
      </c>
      <c r="G592" s="23">
        <f t="shared" si="28"/>
        <v>4.2859991579848357E-3</v>
      </c>
      <c r="H592" s="25"/>
      <c r="I592" s="2" t="s">
        <v>687</v>
      </c>
      <c r="J592" s="3">
        <v>7.5179999999999998</v>
      </c>
      <c r="K592" s="26">
        <f t="shared" si="29"/>
        <v>2.3971245997214514E-3</v>
      </c>
    </row>
    <row r="593" spans="1:11">
      <c r="A593" s="5" t="s">
        <v>674</v>
      </c>
      <c r="B593" s="6">
        <v>15699.25</v>
      </c>
      <c r="C593" s="23">
        <f t="shared" si="27"/>
        <v>9.1247405715748336E-3</v>
      </c>
      <c r="E593" s="2" t="s">
        <v>674</v>
      </c>
      <c r="F593" s="40">
        <v>384.15</v>
      </c>
      <c r="G593" s="23">
        <f t="shared" si="28"/>
        <v>1.9053201040554107E-2</v>
      </c>
      <c r="H593" s="25"/>
      <c r="I593" s="2" t="s">
        <v>688</v>
      </c>
      <c r="J593" s="3">
        <v>7.5</v>
      </c>
      <c r="K593" s="26">
        <f t="shared" si="29"/>
        <v>5.8839431589745661E-3</v>
      </c>
    </row>
    <row r="594" spans="1:11">
      <c r="A594" s="5" t="s">
        <v>675</v>
      </c>
      <c r="B594" s="6">
        <v>15556.65</v>
      </c>
      <c r="C594" s="23">
        <f t="shared" si="27"/>
        <v>9.2574268770784281E-3</v>
      </c>
      <c r="E594" s="2" t="s">
        <v>675</v>
      </c>
      <c r="F594" s="40">
        <v>376.9</v>
      </c>
      <c r="G594" s="23">
        <f t="shared" si="28"/>
        <v>2.5664828206803249E-2</v>
      </c>
      <c r="H594" s="25"/>
      <c r="I594" s="2" t="s">
        <v>689</v>
      </c>
      <c r="J594" s="3">
        <v>7.4560000000000004</v>
      </c>
      <c r="K594" s="26">
        <f t="shared" si="29"/>
        <v>2.9550055082296954E-3</v>
      </c>
    </row>
    <row r="595" spans="1:11">
      <c r="A595" s="5" t="s">
        <v>676</v>
      </c>
      <c r="B595" s="6">
        <v>15413.3</v>
      </c>
      <c r="C595" s="23">
        <f t="shared" si="27"/>
        <v>-1.4524232766921568E-2</v>
      </c>
      <c r="E595" s="2" t="s">
        <v>676</v>
      </c>
      <c r="F595" s="40">
        <v>367.35</v>
      </c>
      <c r="G595" s="23">
        <f t="shared" si="28"/>
        <v>-1.4190386101201595E-2</v>
      </c>
      <c r="H595" s="25"/>
      <c r="I595" s="2" t="s">
        <v>690</v>
      </c>
      <c r="J595" s="3">
        <v>7.4340000000000002</v>
      </c>
      <c r="K595" s="26">
        <f t="shared" si="29"/>
        <v>2.6939671465199626E-3</v>
      </c>
    </row>
    <row r="596" spans="1:11">
      <c r="A596" s="5" t="s">
        <v>677</v>
      </c>
      <c r="B596" s="6">
        <v>15638.8</v>
      </c>
      <c r="C596" s="23">
        <f t="shared" si="27"/>
        <v>1.86297598584063E-2</v>
      </c>
      <c r="E596" s="2" t="s">
        <v>677</v>
      </c>
      <c r="F596" s="40">
        <v>372.6</v>
      </c>
      <c r="G596" s="23">
        <f t="shared" si="28"/>
        <v>5.5596689947603653E-2</v>
      </c>
      <c r="H596" s="25"/>
      <c r="I596" s="2" t="s">
        <v>691</v>
      </c>
      <c r="J596" s="3">
        <v>7.4139999999999997</v>
      </c>
      <c r="K596" s="26">
        <f t="shared" si="29"/>
        <v>-1.348708613549465E-4</v>
      </c>
    </row>
    <row r="597" spans="1:11">
      <c r="A597" s="5" t="s">
        <v>678</v>
      </c>
      <c r="B597" s="6">
        <v>15350.15</v>
      </c>
      <c r="C597" s="23">
        <f t="shared" si="27"/>
        <v>3.6973444439847482E-3</v>
      </c>
      <c r="E597" s="2" t="s">
        <v>678</v>
      </c>
      <c r="F597" s="40">
        <v>352.45</v>
      </c>
      <c r="G597" s="23">
        <f t="shared" si="28"/>
        <v>-2.8391530100866189E-2</v>
      </c>
      <c r="H597" s="25"/>
      <c r="I597" s="2" t="s">
        <v>692</v>
      </c>
      <c r="J597" s="3">
        <v>7.415</v>
      </c>
      <c r="K597" s="26">
        <f t="shared" si="29"/>
        <v>8.094981553756342E-4</v>
      </c>
    </row>
    <row r="598" spans="1:11">
      <c r="A598" s="5" t="s">
        <v>679</v>
      </c>
      <c r="B598" s="6">
        <v>15293.5</v>
      </c>
      <c r="C598" s="23">
        <f t="shared" si="27"/>
        <v>-4.3778879281600415E-3</v>
      </c>
      <c r="E598" s="2" t="s">
        <v>679</v>
      </c>
      <c r="F598" s="40">
        <v>362.6</v>
      </c>
      <c r="G598" s="23">
        <f t="shared" si="28"/>
        <v>-3.3039677632711404E-3</v>
      </c>
      <c r="H598" s="25"/>
      <c r="I598" s="2" t="s">
        <v>693</v>
      </c>
      <c r="J598" s="3">
        <v>7.4089999999999998</v>
      </c>
      <c r="K598" s="26">
        <f t="shared" si="29"/>
        <v>7.9951642097745752E-3</v>
      </c>
    </row>
    <row r="599" spans="1:11">
      <c r="A599" s="5" t="s">
        <v>680</v>
      </c>
      <c r="B599" s="6">
        <v>15360.6</v>
      </c>
      <c r="C599" s="23">
        <f t="shared" si="27"/>
        <v>-2.135479785597345E-2</v>
      </c>
      <c r="E599" s="2" t="s">
        <v>680</v>
      </c>
      <c r="F599" s="40">
        <v>363.8</v>
      </c>
      <c r="G599" s="23">
        <f t="shared" si="28"/>
        <v>-4.9208935604871114E-2</v>
      </c>
      <c r="H599" s="25"/>
      <c r="I599" s="2" t="s">
        <v>694</v>
      </c>
      <c r="J599" s="3">
        <v>7.35</v>
      </c>
      <c r="K599" s="26">
        <f t="shared" si="29"/>
        <v>7.6482208382568188E-3</v>
      </c>
    </row>
    <row r="600" spans="1:11">
      <c r="A600" s="5" t="s">
        <v>681</v>
      </c>
      <c r="B600" s="6">
        <v>15692.15</v>
      </c>
      <c r="C600" s="23">
        <f t="shared" si="27"/>
        <v>-2.5426237076681558E-3</v>
      </c>
      <c r="E600" s="2" t="s">
        <v>681</v>
      </c>
      <c r="F600" s="40">
        <v>382.15</v>
      </c>
      <c r="G600" s="23">
        <f t="shared" si="28"/>
        <v>3.9259308231785929E-4</v>
      </c>
      <c r="H600" s="25"/>
      <c r="I600" s="2" t="s">
        <v>695</v>
      </c>
      <c r="J600" s="3">
        <v>7.2939999999999996</v>
      </c>
      <c r="K600" s="26">
        <f t="shared" si="29"/>
        <v>-1.5069528161743724E-3</v>
      </c>
    </row>
    <row r="601" spans="1:11">
      <c r="A601" s="5" t="s">
        <v>682</v>
      </c>
      <c r="B601" s="6">
        <v>15732.1</v>
      </c>
      <c r="C601" s="23">
        <f t="shared" si="27"/>
        <v>-2.6851618183916293E-3</v>
      </c>
      <c r="E601" s="2" t="s">
        <v>682</v>
      </c>
      <c r="F601" s="40">
        <v>382</v>
      </c>
      <c r="G601" s="23">
        <f t="shared" si="28"/>
        <v>1.7428484454166844E-2</v>
      </c>
      <c r="H601" s="25"/>
      <c r="I601" s="2" t="s">
        <v>696</v>
      </c>
      <c r="J601" s="3">
        <v>7.3049999999999997</v>
      </c>
      <c r="K601" s="26">
        <f t="shared" si="29"/>
        <v>-7.3650087417992099E-3</v>
      </c>
    </row>
    <row r="602" spans="1:11">
      <c r="A602" s="5" t="s">
        <v>683</v>
      </c>
      <c r="B602" s="6">
        <v>15774.4</v>
      </c>
      <c r="C602" s="23">
        <f t="shared" si="27"/>
        <v>-2.6733974338427311E-2</v>
      </c>
      <c r="E602" s="2" t="s">
        <v>683</v>
      </c>
      <c r="F602" s="40">
        <v>375.4</v>
      </c>
      <c r="G602" s="23">
        <f t="shared" si="28"/>
        <v>-3.4172337244021349E-2</v>
      </c>
      <c r="H602" s="25"/>
      <c r="I602" s="2" t="s">
        <v>697</v>
      </c>
      <c r="J602" s="3">
        <v>7.359</v>
      </c>
      <c r="K602" s="26">
        <f t="shared" si="29"/>
        <v>-3.6622624859095326E-3</v>
      </c>
    </row>
    <row r="603" spans="1:11">
      <c r="A603" s="5" t="s">
        <v>684</v>
      </c>
      <c r="B603" s="6">
        <v>16201.8</v>
      </c>
      <c r="C603" s="23">
        <f t="shared" si="27"/>
        <v>-1.6909879395574055E-2</v>
      </c>
      <c r="E603" s="2" t="s">
        <v>684</v>
      </c>
      <c r="F603" s="40">
        <v>388.45</v>
      </c>
      <c r="G603" s="23">
        <f t="shared" si="28"/>
        <v>-1.8239138352127385E-2</v>
      </c>
      <c r="H603" s="25"/>
      <c r="I603" s="2" t="s">
        <v>698</v>
      </c>
      <c r="J603" s="3">
        <v>7.3860000000000001</v>
      </c>
      <c r="K603" s="26">
        <f t="shared" si="29"/>
        <v>3.662262485909608E-3</v>
      </c>
    </row>
    <row r="604" spans="1:11">
      <c r="A604" s="5" t="s">
        <v>685</v>
      </c>
      <c r="B604" s="6">
        <v>16478.099999999999</v>
      </c>
      <c r="C604" s="23">
        <f t="shared" si="27"/>
        <v>7.4221392763222718E-3</v>
      </c>
      <c r="E604" s="2" t="s">
        <v>685</v>
      </c>
      <c r="F604" s="40">
        <v>395.6</v>
      </c>
      <c r="G604" s="23">
        <f t="shared" si="28"/>
        <v>5.0568901204066049E-4</v>
      </c>
      <c r="H604" s="25"/>
      <c r="I604" s="2" t="s">
        <v>699</v>
      </c>
      <c r="J604" s="3">
        <v>7.359</v>
      </c>
      <c r="K604" s="26">
        <f t="shared" si="29"/>
        <v>5.3137259712416852E-3</v>
      </c>
    </row>
    <row r="605" spans="1:11">
      <c r="A605" s="5" t="s">
        <v>686</v>
      </c>
      <c r="B605" s="6">
        <v>16356.25</v>
      </c>
      <c r="C605" s="23">
        <f t="shared" si="27"/>
        <v>-3.6677021275259834E-3</v>
      </c>
      <c r="E605" s="2" t="s">
        <v>686</v>
      </c>
      <c r="F605" s="40">
        <v>395.4</v>
      </c>
      <c r="G605" s="23">
        <f t="shared" si="28"/>
        <v>3.9463534741313332E-2</v>
      </c>
      <c r="H605" s="25"/>
      <c r="I605" s="2" t="s">
        <v>700</v>
      </c>
      <c r="J605" s="3">
        <v>7.32</v>
      </c>
      <c r="K605" s="26">
        <f t="shared" si="29"/>
        <v>-4.770026080180634E-3</v>
      </c>
    </row>
    <row r="606" spans="1:11">
      <c r="A606" s="5" t="s">
        <v>687</v>
      </c>
      <c r="B606" s="6">
        <v>16416.349999999999</v>
      </c>
      <c r="C606" s="23">
        <f t="shared" si="27"/>
        <v>-9.2888841322758733E-3</v>
      </c>
      <c r="E606" s="2" t="s">
        <v>687</v>
      </c>
      <c r="F606" s="40">
        <v>380.1</v>
      </c>
      <c r="G606" s="23">
        <f t="shared" si="28"/>
        <v>-3.2229541649061472E-2</v>
      </c>
      <c r="H606" s="25"/>
      <c r="I606" s="2" t="s">
        <v>701</v>
      </c>
      <c r="J606" s="3">
        <v>7.3550000000000004</v>
      </c>
      <c r="K606" s="26">
        <f t="shared" si="29"/>
        <v>-1.4944639694726683E-3</v>
      </c>
    </row>
    <row r="607" spans="1:11">
      <c r="A607" s="5" t="s">
        <v>688</v>
      </c>
      <c r="B607" s="6">
        <v>16569.55</v>
      </c>
      <c r="C607" s="23">
        <f t="shared" si="27"/>
        <v>-8.8979113877667301E-4</v>
      </c>
      <c r="E607" s="2" t="s">
        <v>688</v>
      </c>
      <c r="F607" s="40">
        <v>392.55</v>
      </c>
      <c r="G607" s="23">
        <f t="shared" si="28"/>
        <v>8.6990442388673768E-3</v>
      </c>
      <c r="H607" s="25"/>
      <c r="I607" s="2" t="s">
        <v>702</v>
      </c>
      <c r="J607" s="3">
        <v>7.3659999999999997</v>
      </c>
      <c r="K607" s="26">
        <f t="shared" si="29"/>
        <v>6.5377514258585078E-3</v>
      </c>
    </row>
    <row r="608" spans="1:11">
      <c r="A608" s="5" t="s">
        <v>689</v>
      </c>
      <c r="B608" s="6">
        <v>16584.3</v>
      </c>
      <c r="C608" s="23">
        <f t="shared" si="27"/>
        <v>-2.6315566954934781E-3</v>
      </c>
      <c r="E608" s="2" t="s">
        <v>689</v>
      </c>
      <c r="F608" s="40">
        <v>389.15</v>
      </c>
      <c r="G608" s="23">
        <f t="shared" si="28"/>
        <v>1.284934148892675E-4</v>
      </c>
      <c r="H608" s="25"/>
      <c r="I608" s="2" t="s">
        <v>703</v>
      </c>
      <c r="J608" s="3">
        <v>7.3179999999999996</v>
      </c>
      <c r="K608" s="26">
        <f t="shared" si="29"/>
        <v>1.0163526575848061E-2</v>
      </c>
    </row>
    <row r="609" spans="1:11">
      <c r="A609" s="5" t="s">
        <v>690</v>
      </c>
      <c r="B609" s="6">
        <v>16628</v>
      </c>
      <c r="C609" s="23">
        <f t="shared" si="27"/>
        <v>6.3498022602603054E-3</v>
      </c>
      <c r="E609" s="2" t="s">
        <v>690</v>
      </c>
      <c r="F609" s="40">
        <v>389.1</v>
      </c>
      <c r="G609" s="23">
        <f t="shared" si="28"/>
        <v>5.1413882880643801E-4</v>
      </c>
      <c r="H609" s="25"/>
      <c r="I609" s="2" t="s">
        <v>704</v>
      </c>
      <c r="J609" s="3">
        <v>7.2439999999999998</v>
      </c>
      <c r="K609" s="26">
        <f t="shared" si="29"/>
        <v>4.0113477953326628E-3</v>
      </c>
    </row>
    <row r="610" spans="1:11">
      <c r="A610" s="5" t="s">
        <v>691</v>
      </c>
      <c r="B610" s="6">
        <v>16522.75</v>
      </c>
      <c r="C610" s="23">
        <f t="shared" si="27"/>
        <v>-3.7333199493177205E-3</v>
      </c>
      <c r="E610" s="2" t="s">
        <v>691</v>
      </c>
      <c r="F610" s="40">
        <v>388.9</v>
      </c>
      <c r="G610" s="23">
        <f t="shared" si="28"/>
        <v>-1.1885883426757629E-2</v>
      </c>
      <c r="H610" s="25"/>
      <c r="I610" s="2" t="s">
        <v>705</v>
      </c>
      <c r="J610" s="3">
        <v>7.2149999999999999</v>
      </c>
      <c r="K610" s="26">
        <f t="shared" si="29"/>
        <v>-1.1849132848114508E-2</v>
      </c>
    </row>
    <row r="611" spans="1:11">
      <c r="A611" s="5" t="s">
        <v>692</v>
      </c>
      <c r="B611" s="6">
        <v>16584.55</v>
      </c>
      <c r="C611" s="23">
        <f t="shared" si="27"/>
        <v>-4.6231277420674408E-3</v>
      </c>
      <c r="E611" s="2" t="s">
        <v>692</v>
      </c>
      <c r="F611" s="40">
        <v>393.55</v>
      </c>
      <c r="G611" s="23">
        <f t="shared" si="28"/>
        <v>-3.9606671127738059E-2</v>
      </c>
      <c r="H611" s="25"/>
      <c r="I611" s="2" t="s">
        <v>706</v>
      </c>
      <c r="J611" s="3">
        <v>7.3010000000000002</v>
      </c>
      <c r="K611" s="26">
        <f t="shared" si="29"/>
        <v>-2.2214105917204945E-2</v>
      </c>
    </row>
    <row r="612" spans="1:11">
      <c r="A612" s="5" t="s">
        <v>693</v>
      </c>
      <c r="B612" s="6">
        <v>16661.400000000001</v>
      </c>
      <c r="C612" s="23">
        <f t="shared" si="27"/>
        <v>1.8716933609406666E-2</v>
      </c>
      <c r="E612" s="2" t="s">
        <v>693</v>
      </c>
      <c r="F612" s="40">
        <v>409.45</v>
      </c>
      <c r="G612" s="23">
        <f t="shared" si="28"/>
        <v>2.8614078283314252E-2</v>
      </c>
      <c r="H612" s="25"/>
      <c r="I612" s="2" t="s">
        <v>707</v>
      </c>
      <c r="J612" s="3">
        <v>7.4649999999999999</v>
      </c>
      <c r="K612" s="26">
        <f t="shared" si="29"/>
        <v>1.8771794195632124E-3</v>
      </c>
    </row>
    <row r="613" spans="1:11">
      <c r="A613" s="5" t="s">
        <v>694</v>
      </c>
      <c r="B613" s="6">
        <v>16352.45</v>
      </c>
      <c r="C613" s="23">
        <f t="shared" si="27"/>
        <v>1.1210783228271726E-2</v>
      </c>
      <c r="E613" s="2" t="s">
        <v>694</v>
      </c>
      <c r="F613" s="40">
        <v>397.9</v>
      </c>
      <c r="G613" s="23">
        <f t="shared" si="28"/>
        <v>1.0738527802406795E-2</v>
      </c>
      <c r="H613" s="25"/>
      <c r="I613" s="2" t="s">
        <v>708</v>
      </c>
      <c r="J613" s="3">
        <v>7.4509999999999996</v>
      </c>
      <c r="K613" s="26">
        <f t="shared" si="29"/>
        <v>6.4629281106291731E-3</v>
      </c>
    </row>
    <row r="614" spans="1:11">
      <c r="A614" s="5" t="s">
        <v>695</v>
      </c>
      <c r="B614" s="6">
        <v>16170.15</v>
      </c>
      <c r="C614" s="23">
        <f t="shared" si="27"/>
        <v>8.9670264262852635E-3</v>
      </c>
      <c r="E614" s="2" t="s">
        <v>695</v>
      </c>
      <c r="F614" s="40">
        <v>393.65</v>
      </c>
      <c r="G614" s="23">
        <f t="shared" si="28"/>
        <v>1.8200963863992337E-2</v>
      </c>
      <c r="H614" s="25"/>
      <c r="I614" s="2" t="s">
        <v>709</v>
      </c>
      <c r="J614" s="3">
        <v>7.4029999999999996</v>
      </c>
      <c r="K614" s="26">
        <f t="shared" si="29"/>
        <v>3.3827242864774031E-3</v>
      </c>
    </row>
    <row r="615" spans="1:11">
      <c r="A615" s="5" t="s">
        <v>696</v>
      </c>
      <c r="B615" s="6">
        <v>16025.8</v>
      </c>
      <c r="C615" s="23">
        <f t="shared" si="27"/>
        <v>-6.1802414065991011E-3</v>
      </c>
      <c r="E615" s="2" t="s">
        <v>696</v>
      </c>
      <c r="F615" s="40">
        <v>386.55</v>
      </c>
      <c r="G615" s="23">
        <f t="shared" si="28"/>
        <v>-2.1497948843944334E-2</v>
      </c>
      <c r="H615" s="25"/>
      <c r="I615" s="2" t="s">
        <v>710</v>
      </c>
      <c r="J615" s="3">
        <v>7.3780000000000001</v>
      </c>
      <c r="K615" s="26">
        <f t="shared" si="29"/>
        <v>3.5735333052747717E-2</v>
      </c>
    </row>
    <row r="616" spans="1:11">
      <c r="A616" s="5" t="s">
        <v>697</v>
      </c>
      <c r="B616" s="6">
        <v>16125.15</v>
      </c>
      <c r="C616" s="23">
        <f t="shared" si="27"/>
        <v>-5.5380732363732666E-3</v>
      </c>
      <c r="E616" s="2" t="s">
        <v>697</v>
      </c>
      <c r="F616" s="40">
        <v>394.95</v>
      </c>
      <c r="G616" s="23">
        <f t="shared" si="28"/>
        <v>-2.3026921569425221E-2</v>
      </c>
      <c r="H616" s="25"/>
      <c r="I616" s="2" t="s">
        <v>711</v>
      </c>
      <c r="J616" s="3">
        <v>7.1189999999999998</v>
      </c>
      <c r="K616" s="26">
        <f t="shared" si="29"/>
        <v>-2.8054443985873483E-3</v>
      </c>
    </row>
    <row r="617" spans="1:11">
      <c r="A617" s="5" t="s">
        <v>698</v>
      </c>
      <c r="B617" s="6">
        <v>16214.7</v>
      </c>
      <c r="C617" s="23">
        <f t="shared" si="27"/>
        <v>-3.168023190952943E-3</v>
      </c>
      <c r="E617" s="2" t="s">
        <v>698</v>
      </c>
      <c r="F617" s="40">
        <v>404.15</v>
      </c>
      <c r="G617" s="23">
        <f t="shared" si="28"/>
        <v>-8.2548365010640685E-3</v>
      </c>
      <c r="H617" s="25"/>
      <c r="I617" s="2" t="s">
        <v>712</v>
      </c>
      <c r="J617" s="3">
        <v>7.1390000000000002</v>
      </c>
      <c r="K617" s="26">
        <f t="shared" si="29"/>
        <v>-2.2387024880907683E-3</v>
      </c>
    </row>
    <row r="618" spans="1:11">
      <c r="A618" s="5" t="s">
        <v>699</v>
      </c>
      <c r="B618" s="6">
        <v>16266.15</v>
      </c>
      <c r="C618" s="23">
        <f t="shared" si="27"/>
        <v>2.8481561554378136E-2</v>
      </c>
      <c r="E618" s="2" t="s">
        <v>699</v>
      </c>
      <c r="F618" s="40">
        <v>407.5</v>
      </c>
      <c r="G618" s="23">
        <f t="shared" si="28"/>
        <v>3.7122302860033755E-2</v>
      </c>
      <c r="H618" s="25"/>
      <c r="I618" s="2" t="s">
        <v>713</v>
      </c>
      <c r="J618" s="3">
        <v>7.1550000000000002</v>
      </c>
      <c r="K618" s="26">
        <f t="shared" si="29"/>
        <v>1.0113866236928759E-2</v>
      </c>
    </row>
    <row r="619" spans="1:11">
      <c r="A619" s="5" t="s">
        <v>700</v>
      </c>
      <c r="B619" s="6">
        <v>15809.4</v>
      </c>
      <c r="C619" s="23">
        <f t="shared" si="27"/>
        <v>-2.689110763221448E-2</v>
      </c>
      <c r="E619" s="2" t="s">
        <v>700</v>
      </c>
      <c r="F619" s="40">
        <v>392.65</v>
      </c>
      <c r="G619" s="23">
        <f t="shared" si="28"/>
        <v>-3.41731731727975E-2</v>
      </c>
      <c r="H619" s="25"/>
      <c r="I619" s="2" t="s">
        <v>714</v>
      </c>
      <c r="J619" s="3">
        <v>7.0830000000000002</v>
      </c>
      <c r="K619" s="26">
        <f t="shared" si="29"/>
        <v>4.2444885454433782E-3</v>
      </c>
    </row>
    <row r="620" spans="1:11">
      <c r="A620" s="5" t="s">
        <v>701</v>
      </c>
      <c r="B620" s="6">
        <v>16240.3</v>
      </c>
      <c r="C620" s="23">
        <f t="shared" si="27"/>
        <v>-1.1692452931500745E-3</v>
      </c>
      <c r="E620" s="2" t="s">
        <v>701</v>
      </c>
      <c r="F620" s="40">
        <v>406.3</v>
      </c>
      <c r="G620" s="23">
        <f t="shared" si="28"/>
        <v>9.6451842081516932E-3</v>
      </c>
      <c r="H620" s="25"/>
      <c r="I620" s="2" t="s">
        <v>715</v>
      </c>
      <c r="J620" s="3">
        <v>7.0529999999999999</v>
      </c>
      <c r="K620" s="26">
        <f t="shared" si="29"/>
        <v>1.4188424627688439E-3</v>
      </c>
    </row>
    <row r="621" spans="1:11">
      <c r="A621" s="5" t="s">
        <v>702</v>
      </c>
      <c r="B621" s="6">
        <v>16259.3</v>
      </c>
      <c r="C621" s="23">
        <f t="shared" si="27"/>
        <v>2.5981474896775072E-2</v>
      </c>
      <c r="E621" s="2" t="s">
        <v>702</v>
      </c>
      <c r="F621" s="40">
        <v>402.4</v>
      </c>
      <c r="G621" s="23">
        <f t="shared" si="28"/>
        <v>2.4655336943168668E-2</v>
      </c>
      <c r="H621" s="25"/>
      <c r="I621" s="2" t="s">
        <v>716</v>
      </c>
      <c r="J621" s="3">
        <v>7.0430000000000001</v>
      </c>
      <c r="K621" s="26">
        <f t="shared" si="29"/>
        <v>-1.7452941248508849E-2</v>
      </c>
    </row>
    <row r="622" spans="1:11">
      <c r="A622" s="5" t="s">
        <v>717</v>
      </c>
      <c r="B622" s="6">
        <v>15842.3</v>
      </c>
      <c r="C622" s="23">
        <f t="shared" si="27"/>
        <v>3.8040233132169052E-3</v>
      </c>
      <c r="E622" s="2" t="s">
        <v>717</v>
      </c>
      <c r="F622" s="40">
        <v>392.6</v>
      </c>
      <c r="G622" s="23">
        <f t="shared" si="28"/>
        <v>-3.1788443069726336E-3</v>
      </c>
      <c r="H622" s="25"/>
      <c r="I622" s="2" t="s">
        <v>718</v>
      </c>
      <c r="J622" s="3">
        <v>7.1669999999999998</v>
      </c>
      <c r="K622" s="26">
        <f t="shared" si="29"/>
        <v>3.214313437584181E-3</v>
      </c>
    </row>
    <row r="623" spans="1:11">
      <c r="A623" s="5" t="s">
        <v>703</v>
      </c>
      <c r="B623" s="6">
        <v>15782.15</v>
      </c>
      <c r="C623" s="23">
        <f t="shared" si="27"/>
        <v>-1.6365864530401846E-3</v>
      </c>
      <c r="E623" s="2" t="s">
        <v>703</v>
      </c>
      <c r="F623" s="40">
        <v>393.85</v>
      </c>
      <c r="G623" s="23">
        <f t="shared" si="28"/>
        <v>8.4141240930269475E-3</v>
      </c>
      <c r="H623" s="25"/>
      <c r="I623" s="2" t="s">
        <v>719</v>
      </c>
      <c r="J623" s="3">
        <v>7.1440000000000001</v>
      </c>
      <c r="K623" s="26">
        <f t="shared" si="29"/>
        <v>5.4740820251338836E-3</v>
      </c>
    </row>
    <row r="624" spans="1:11">
      <c r="A624" s="5" t="s">
        <v>704</v>
      </c>
      <c r="B624" s="6">
        <v>15808</v>
      </c>
      <c r="C624" s="23">
        <f t="shared" si="27"/>
        <v>-2.2462172034303025E-2</v>
      </c>
      <c r="E624" s="2" t="s">
        <v>704</v>
      </c>
      <c r="F624" s="40">
        <v>390.55</v>
      </c>
      <c r="G624" s="23">
        <f t="shared" si="28"/>
        <v>-3.2620485653697129E-2</v>
      </c>
      <c r="H624" s="25"/>
      <c r="I624" s="2" t="s">
        <v>720</v>
      </c>
      <c r="J624" s="3">
        <v>7.1050000000000004</v>
      </c>
      <c r="K624" s="26">
        <f t="shared" si="29"/>
        <v>-6.4534455171948403E-3</v>
      </c>
    </row>
    <row r="625" spans="1:11">
      <c r="A625" s="5" t="s">
        <v>705</v>
      </c>
      <c r="B625" s="6">
        <v>16167.1</v>
      </c>
      <c r="C625" s="23">
        <f t="shared" si="27"/>
        <v>-4.5021005067112096E-3</v>
      </c>
      <c r="E625" s="2" t="s">
        <v>705</v>
      </c>
      <c r="F625" s="40">
        <v>403.5</v>
      </c>
      <c r="G625" s="23">
        <f t="shared" si="28"/>
        <v>-1.6096084698498598E-3</v>
      </c>
      <c r="H625" s="25"/>
      <c r="I625" s="2" t="s">
        <v>721</v>
      </c>
      <c r="J625" s="3">
        <v>7.1509999999999998</v>
      </c>
      <c r="K625" s="26">
        <f t="shared" si="29"/>
        <v>-2.7964205998782848E-4</v>
      </c>
    </row>
    <row r="626" spans="1:11">
      <c r="A626" s="5" t="s">
        <v>706</v>
      </c>
      <c r="B626" s="6">
        <v>16240.05</v>
      </c>
      <c r="C626" s="23">
        <f t="shared" si="27"/>
        <v>-3.798184758416227E-3</v>
      </c>
      <c r="E626" s="2" t="s">
        <v>706</v>
      </c>
      <c r="F626" s="40">
        <v>404.15</v>
      </c>
      <c r="G626" s="23">
        <f t="shared" si="28"/>
        <v>-2.8177750078738399E-2</v>
      </c>
      <c r="H626" s="25"/>
      <c r="I626" s="2" t="s">
        <v>722</v>
      </c>
      <c r="J626" s="3">
        <v>7.1529999999999996</v>
      </c>
      <c r="K626" s="26">
        <f t="shared" si="29"/>
        <v>-8.6303430995874966E-3</v>
      </c>
    </row>
    <row r="627" spans="1:11">
      <c r="A627" s="5" t="s">
        <v>707</v>
      </c>
      <c r="B627" s="6">
        <v>16301.85</v>
      </c>
      <c r="C627" s="23">
        <f t="shared" si="27"/>
        <v>-6.688476961240644E-3</v>
      </c>
      <c r="E627" s="2" t="s">
        <v>707</v>
      </c>
      <c r="F627" s="40">
        <v>415.7</v>
      </c>
      <c r="G627" s="23">
        <f t="shared" si="28"/>
        <v>1.1979089341214208E-2</v>
      </c>
      <c r="H627" s="25"/>
      <c r="I627" s="2" t="s">
        <v>723</v>
      </c>
      <c r="J627" s="3">
        <v>7.2149999999999999</v>
      </c>
      <c r="K627" s="26">
        <f t="shared" si="29"/>
        <v>3.6101122240997934E-3</v>
      </c>
    </row>
    <row r="628" spans="1:11">
      <c r="A628" s="5" t="s">
        <v>708</v>
      </c>
      <c r="B628" s="6">
        <v>16411.25</v>
      </c>
      <c r="C628" s="23">
        <f t="shared" si="27"/>
        <v>-1.6402181947133422E-2</v>
      </c>
      <c r="E628" s="2" t="s">
        <v>708</v>
      </c>
      <c r="F628" s="40">
        <v>410.75</v>
      </c>
      <c r="G628" s="23">
        <f t="shared" si="28"/>
        <v>-1.8811600188687969E-2</v>
      </c>
      <c r="H628" s="25"/>
      <c r="I628" s="2" t="s">
        <v>724</v>
      </c>
      <c r="J628" s="3">
        <v>7.1890000000000001</v>
      </c>
      <c r="K628" s="26">
        <f t="shared" si="29"/>
        <v>5.5795932170198308E-3</v>
      </c>
    </row>
    <row r="629" spans="1:11">
      <c r="A629" s="5" t="s">
        <v>709</v>
      </c>
      <c r="B629" s="6">
        <v>16682.650000000001</v>
      </c>
      <c r="C629" s="23">
        <f t="shared" si="27"/>
        <v>3.0275552722641301E-4</v>
      </c>
      <c r="E629" s="2" t="s">
        <v>709</v>
      </c>
      <c r="F629" s="40">
        <v>418.55</v>
      </c>
      <c r="G629" s="23">
        <f t="shared" si="28"/>
        <v>-5.9552343699358504E-3</v>
      </c>
      <c r="H629" s="25"/>
      <c r="I629" s="2" t="s">
        <v>725</v>
      </c>
      <c r="J629" s="3">
        <v>7.149</v>
      </c>
      <c r="K629" s="26">
        <f t="shared" si="29"/>
        <v>4.2052206629786485E-3</v>
      </c>
    </row>
    <row r="630" spans="1:11">
      <c r="A630" s="5" t="s">
        <v>710</v>
      </c>
      <c r="B630" s="6">
        <v>16677.599999999999</v>
      </c>
      <c r="C630" s="23">
        <f t="shared" si="27"/>
        <v>-2.3203309652967317E-2</v>
      </c>
      <c r="E630" s="2" t="s">
        <v>710</v>
      </c>
      <c r="F630" s="40">
        <v>421.05</v>
      </c>
      <c r="G630" s="23">
        <f t="shared" si="28"/>
        <v>-3.8210822076272334E-2</v>
      </c>
      <c r="H630" s="25"/>
      <c r="I630" s="2" t="s">
        <v>726</v>
      </c>
      <c r="J630" s="3">
        <v>7.1189999999999998</v>
      </c>
      <c r="K630" s="26">
        <f t="shared" si="29"/>
        <v>2.9218924622303365E-2</v>
      </c>
    </row>
    <row r="631" spans="1:11">
      <c r="A631" s="5" t="s">
        <v>711</v>
      </c>
      <c r="B631" s="6">
        <v>17069.099999999999</v>
      </c>
      <c r="C631" s="23">
        <f t="shared" si="27"/>
        <v>-1.957763858873641E-3</v>
      </c>
      <c r="E631" s="2" t="s">
        <v>711</v>
      </c>
      <c r="F631" s="40">
        <v>437.45</v>
      </c>
      <c r="G631" s="23">
        <f t="shared" si="28"/>
        <v>-4.7890627449141314E-3</v>
      </c>
      <c r="H631" s="25"/>
      <c r="I631" s="2" t="s">
        <v>727</v>
      </c>
      <c r="J631" s="3">
        <v>6.9139999999999997</v>
      </c>
      <c r="K631" s="26">
        <f t="shared" si="29"/>
        <v>-4.338081190149132E-4</v>
      </c>
    </row>
    <row r="632" spans="1:11">
      <c r="A632" s="5" t="s">
        <v>712</v>
      </c>
      <c r="B632" s="6">
        <v>17102.55</v>
      </c>
      <c r="C632" s="23">
        <f t="shared" si="27"/>
        <v>-8.297570577797668E-3</v>
      </c>
      <c r="E632" s="2" t="s">
        <v>712</v>
      </c>
      <c r="F632" s="40">
        <v>439.55</v>
      </c>
      <c r="G632" s="23">
        <f t="shared" si="28"/>
        <v>7.9658610186677408E-4</v>
      </c>
      <c r="H632" s="25"/>
      <c r="I632" s="2" t="s">
        <v>728</v>
      </c>
      <c r="J632" s="3">
        <v>6.9169999999999998</v>
      </c>
      <c r="K632" s="26">
        <f t="shared" si="29"/>
        <v>2.6056760544759844E-3</v>
      </c>
    </row>
    <row r="633" spans="1:11">
      <c r="A633" s="5" t="s">
        <v>713</v>
      </c>
      <c r="B633" s="6">
        <v>17245.05</v>
      </c>
      <c r="C633" s="23">
        <f t="shared" si="27"/>
        <v>1.2055525496746364E-2</v>
      </c>
      <c r="E633" s="2" t="s">
        <v>713</v>
      </c>
      <c r="F633" s="40">
        <v>439.2</v>
      </c>
      <c r="G633" s="23">
        <f t="shared" si="28"/>
        <v>6.9686693160934355E-3</v>
      </c>
      <c r="H633" s="25"/>
      <c r="I633" s="2" t="s">
        <v>729</v>
      </c>
      <c r="J633" s="3">
        <v>6.899</v>
      </c>
      <c r="K633" s="26">
        <f t="shared" si="29"/>
        <v>1.4495904932263265E-4</v>
      </c>
    </row>
    <row r="634" spans="1:11">
      <c r="A634" s="5" t="s">
        <v>714</v>
      </c>
      <c r="B634" s="6">
        <v>17038.400000000001</v>
      </c>
      <c r="C634" s="23">
        <f t="shared" si="27"/>
        <v>-9.4862740866997596E-3</v>
      </c>
      <c r="E634" s="2" t="s">
        <v>714</v>
      </c>
      <c r="F634" s="40">
        <v>436.15</v>
      </c>
      <c r="G634" s="23">
        <f t="shared" si="28"/>
        <v>9.1753647909722038E-4</v>
      </c>
      <c r="H634" s="25"/>
      <c r="I634" s="2" t="s">
        <v>730</v>
      </c>
      <c r="J634" s="3">
        <v>6.8979999999999997</v>
      </c>
      <c r="K634" s="26">
        <f t="shared" si="29"/>
        <v>8.005282544288516E-3</v>
      </c>
    </row>
    <row r="635" spans="1:11">
      <c r="A635" s="5" t="s">
        <v>715</v>
      </c>
      <c r="B635" s="6">
        <v>17200.8</v>
      </c>
      <c r="C635" s="23">
        <f t="shared" si="27"/>
        <v>1.4455049340358107E-2</v>
      </c>
      <c r="E635" s="2" t="s">
        <v>715</v>
      </c>
      <c r="F635" s="40">
        <v>435.75</v>
      </c>
      <c r="G635" s="23">
        <f t="shared" si="28"/>
        <v>2.0167582007974021E-2</v>
      </c>
      <c r="H635" s="25"/>
      <c r="I635" s="2" t="s">
        <v>731</v>
      </c>
      <c r="J635" s="3">
        <v>6.843</v>
      </c>
      <c r="K635" s="26">
        <f t="shared" si="29"/>
        <v>8.6593334807588008E-3</v>
      </c>
    </row>
    <row r="636" spans="1:11">
      <c r="A636" s="5" t="s">
        <v>716</v>
      </c>
      <c r="B636" s="6">
        <v>16953.95</v>
      </c>
      <c r="C636" s="23">
        <f t="shared" si="27"/>
        <v>-1.2776393616003143E-2</v>
      </c>
      <c r="E636" s="2" t="s">
        <v>716</v>
      </c>
      <c r="F636" s="40">
        <v>427.05</v>
      </c>
      <c r="G636" s="23">
        <f t="shared" si="28"/>
        <v>-3.7909432574439635E-2</v>
      </c>
      <c r="H636" s="25"/>
      <c r="I636" s="2" t="s">
        <v>732</v>
      </c>
      <c r="J636" s="3">
        <v>6.7839999999999998</v>
      </c>
      <c r="K636" s="26">
        <f t="shared" si="29"/>
        <v>-5.4391901829802863E-3</v>
      </c>
    </row>
    <row r="637" spans="1:11">
      <c r="A637" s="5" t="s">
        <v>718</v>
      </c>
      <c r="B637" s="6">
        <v>17171.95</v>
      </c>
      <c r="C637" s="23">
        <f t="shared" si="27"/>
        <v>-1.2767589762518079E-2</v>
      </c>
      <c r="E637" s="2" t="s">
        <v>718</v>
      </c>
      <c r="F637" s="40">
        <v>443.55</v>
      </c>
      <c r="G637" s="23">
        <f t="shared" si="28"/>
        <v>-2.2405217446946395E-2</v>
      </c>
      <c r="H637" s="25"/>
      <c r="I637" s="2" t="s">
        <v>733</v>
      </c>
      <c r="J637" s="3">
        <v>6.8209999999999997</v>
      </c>
      <c r="K637" s="26">
        <f t="shared" si="29"/>
        <v>-2.1966765807622727E-3</v>
      </c>
    </row>
    <row r="638" spans="1:11">
      <c r="A638" s="5" t="s">
        <v>719</v>
      </c>
      <c r="B638" s="6">
        <v>17392.599999999999</v>
      </c>
      <c r="C638" s="23">
        <f t="shared" si="27"/>
        <v>1.4831219041721086E-2</v>
      </c>
      <c r="E638" s="2" t="s">
        <v>719</v>
      </c>
      <c r="F638" s="40">
        <v>453.6</v>
      </c>
      <c r="G638" s="23">
        <f t="shared" si="28"/>
        <v>-8.0145348574327587E-3</v>
      </c>
      <c r="H638" s="25"/>
      <c r="I638" s="2" t="s">
        <v>734</v>
      </c>
      <c r="J638" s="3">
        <v>6.8360000000000003</v>
      </c>
      <c r="K638" s="26">
        <f t="shared" si="29"/>
        <v>3.6638129941631232E-3</v>
      </c>
    </row>
    <row r="639" spans="1:11">
      <c r="A639" s="5" t="s">
        <v>720</v>
      </c>
      <c r="B639" s="6">
        <v>17136.55</v>
      </c>
      <c r="C639" s="23">
        <f t="shared" si="27"/>
        <v>1.0435581223143465E-2</v>
      </c>
      <c r="E639" s="2" t="s">
        <v>720</v>
      </c>
      <c r="F639" s="40">
        <v>457.25</v>
      </c>
      <c r="G639" s="23">
        <f t="shared" si="28"/>
        <v>-4.7998346759188203E-3</v>
      </c>
      <c r="H639" s="25"/>
      <c r="I639" s="2" t="s">
        <v>735</v>
      </c>
      <c r="J639" s="3">
        <v>6.8109999999999999</v>
      </c>
      <c r="K639" s="26">
        <f t="shared" si="29"/>
        <v>-3.3712014339187545E-3</v>
      </c>
    </row>
    <row r="640" spans="1:11">
      <c r="A640" s="5" t="s">
        <v>721</v>
      </c>
      <c r="B640" s="6">
        <v>16958.650000000001</v>
      </c>
      <c r="C640" s="23">
        <f t="shared" si="27"/>
        <v>-1.2598204259997624E-2</v>
      </c>
      <c r="E640" s="2" t="s">
        <v>721</v>
      </c>
      <c r="F640" s="40">
        <v>459.45</v>
      </c>
      <c r="G640" s="23">
        <f t="shared" si="28"/>
        <v>-1.8331330656371526E-2</v>
      </c>
      <c r="H640" s="25"/>
      <c r="I640" s="2" t="s">
        <v>736</v>
      </c>
      <c r="J640" s="3">
        <v>6.8339999999999996</v>
      </c>
      <c r="K640" s="26">
        <f t="shared" si="29"/>
        <v>4.3907794338763186E-4</v>
      </c>
    </row>
    <row r="641" spans="1:11">
      <c r="A641" s="5" t="s">
        <v>722</v>
      </c>
      <c r="B641" s="6">
        <v>17173.650000000001</v>
      </c>
      <c r="C641" s="23">
        <f t="shared" si="27"/>
        <v>-1.7432251023419793E-2</v>
      </c>
      <c r="E641" s="2" t="s">
        <v>722</v>
      </c>
      <c r="F641" s="40">
        <v>467.95</v>
      </c>
      <c r="G641" s="23">
        <f t="shared" si="28"/>
        <v>-2.0830782288443699E-2</v>
      </c>
      <c r="H641" s="25"/>
      <c r="I641" s="2" t="s">
        <v>737</v>
      </c>
      <c r="J641" s="3">
        <v>6.8310000000000004</v>
      </c>
      <c r="K641" s="26">
        <f t="shared" si="29"/>
        <v>0</v>
      </c>
    </row>
    <row r="642" spans="1:11">
      <c r="A642" s="5" t="s">
        <v>723</v>
      </c>
      <c r="B642" s="6">
        <v>17475.650000000001</v>
      </c>
      <c r="C642" s="23">
        <f t="shared" si="27"/>
        <v>-3.1223288839913239E-3</v>
      </c>
      <c r="E642" s="2" t="s">
        <v>723</v>
      </c>
      <c r="F642" s="40">
        <v>477.8</v>
      </c>
      <c r="G642" s="23">
        <f t="shared" si="28"/>
        <v>5.4564668432741416E-3</v>
      </c>
      <c r="H642" s="25"/>
      <c r="I642" s="2" t="s">
        <v>738</v>
      </c>
      <c r="J642" s="3">
        <v>6.8310000000000004</v>
      </c>
      <c r="K642" s="26">
        <f t="shared" si="29"/>
        <v>7.3464920480072393E-3</v>
      </c>
    </row>
    <row r="643" spans="1:11">
      <c r="A643" s="5" t="s">
        <v>724</v>
      </c>
      <c r="B643" s="6">
        <v>17530.3</v>
      </c>
      <c r="C643" s="23">
        <f t="shared" si="27"/>
        <v>-8.217570617932296E-3</v>
      </c>
      <c r="E643" s="2" t="s">
        <v>724</v>
      </c>
      <c r="F643" s="40">
        <v>475.2</v>
      </c>
      <c r="G643" s="23">
        <f t="shared" si="28"/>
        <v>-5.9795614830200402E-3</v>
      </c>
      <c r="H643" s="25"/>
      <c r="I643" s="2" t="s">
        <v>739</v>
      </c>
      <c r="J643" s="3">
        <v>6.7809999999999997</v>
      </c>
      <c r="K643" s="26">
        <f t="shared" si="29"/>
        <v>4.4251051684552874E-4</v>
      </c>
    </row>
    <row r="644" spans="1:11">
      <c r="A644" s="5" t="s">
        <v>725</v>
      </c>
      <c r="B644" s="6">
        <v>17674.95</v>
      </c>
      <c r="C644" s="23">
        <f t="shared" ref="C644:C707" si="30">LN(B644/B645)</f>
        <v>-6.1704741556992595E-3</v>
      </c>
      <c r="E644" s="2" t="s">
        <v>725</v>
      </c>
      <c r="F644" s="40">
        <v>478.05</v>
      </c>
      <c r="G644" s="23">
        <f t="shared" ref="G644:G707" si="31">LN(F644/F645)</f>
        <v>-2.2983712583160743E-3</v>
      </c>
      <c r="H644" s="25"/>
      <c r="I644" s="2" t="s">
        <v>740</v>
      </c>
      <c r="J644" s="3">
        <v>6.7779999999999996</v>
      </c>
      <c r="K644" s="26">
        <f t="shared" ref="K644:K707" si="32">LN(J644/J645)</f>
        <v>-1.4742741871203455E-3</v>
      </c>
    </row>
    <row r="645" spans="1:11">
      <c r="A645" s="5" t="s">
        <v>726</v>
      </c>
      <c r="B645" s="6">
        <v>17784.349999999999</v>
      </c>
      <c r="C645" s="23">
        <f t="shared" si="30"/>
        <v>8.1753170308477494E-3</v>
      </c>
      <c r="E645" s="2" t="s">
        <v>726</v>
      </c>
      <c r="F645" s="40">
        <v>479.15</v>
      </c>
      <c r="G645" s="23">
        <f t="shared" si="31"/>
        <v>4.2875882677098588E-3</v>
      </c>
      <c r="H645" s="25"/>
      <c r="I645" s="2" t="s">
        <v>741</v>
      </c>
      <c r="J645" s="3">
        <v>6.7880000000000003</v>
      </c>
      <c r="K645" s="26">
        <f t="shared" si="32"/>
        <v>-4.8497413006022786E-3</v>
      </c>
    </row>
    <row r="646" spans="1:11">
      <c r="A646" s="5" t="s">
        <v>727</v>
      </c>
      <c r="B646" s="6">
        <v>17639.55</v>
      </c>
      <c r="C646" s="23">
        <f t="shared" si="30"/>
        <v>-9.4846002028219235E-3</v>
      </c>
      <c r="E646" s="2" t="s">
        <v>727</v>
      </c>
      <c r="F646" s="40">
        <v>477.1</v>
      </c>
      <c r="G646" s="23">
        <f t="shared" si="31"/>
        <v>4.2008043291857852E-3</v>
      </c>
      <c r="H646" s="25"/>
      <c r="I646" s="2" t="s">
        <v>742</v>
      </c>
      <c r="J646" s="3">
        <v>6.8209999999999997</v>
      </c>
      <c r="K646" s="26">
        <f t="shared" si="32"/>
        <v>-4.8263347798348519E-3</v>
      </c>
    </row>
    <row r="647" spans="1:11">
      <c r="A647" s="5" t="s">
        <v>728</v>
      </c>
      <c r="B647" s="6">
        <v>17807.650000000001</v>
      </c>
      <c r="C647" s="23">
        <f t="shared" si="30"/>
        <v>-8.3741459954355391E-3</v>
      </c>
      <c r="E647" s="2" t="s">
        <v>728</v>
      </c>
      <c r="F647" s="40">
        <v>475.1</v>
      </c>
      <c r="G647" s="23">
        <f t="shared" si="31"/>
        <v>1.047351546978979E-2</v>
      </c>
      <c r="H647" s="25"/>
      <c r="I647" s="2" t="s">
        <v>743</v>
      </c>
      <c r="J647" s="3">
        <v>6.8540000000000001</v>
      </c>
      <c r="K647" s="26">
        <f t="shared" si="32"/>
        <v>-1.4588956186063659E-4</v>
      </c>
    </row>
    <row r="648" spans="1:11">
      <c r="A648" s="5" t="s">
        <v>729</v>
      </c>
      <c r="B648" s="6">
        <v>17957.400000000001</v>
      </c>
      <c r="C648" s="23">
        <f t="shared" si="30"/>
        <v>-5.3317464438475612E-3</v>
      </c>
      <c r="E648" s="2" t="s">
        <v>729</v>
      </c>
      <c r="F648" s="40">
        <v>470.15</v>
      </c>
      <c r="G648" s="23">
        <f t="shared" si="31"/>
        <v>2.1281972609898718E-2</v>
      </c>
      <c r="H648" s="25"/>
      <c r="I648" s="2" t="s">
        <v>744</v>
      </c>
      <c r="J648" s="3">
        <v>6.8550000000000004</v>
      </c>
      <c r="K648" s="26">
        <f t="shared" si="32"/>
        <v>6.733046513448083E-3</v>
      </c>
    </row>
    <row r="649" spans="1:11">
      <c r="A649" s="5" t="s">
        <v>730</v>
      </c>
      <c r="B649" s="6">
        <v>18053.400000000001</v>
      </c>
      <c r="C649" s="23">
        <f t="shared" si="30"/>
        <v>2.144027979090949E-2</v>
      </c>
      <c r="E649" s="2" t="s">
        <v>730</v>
      </c>
      <c r="F649" s="40">
        <v>460.25</v>
      </c>
      <c r="G649" s="23">
        <f t="shared" si="31"/>
        <v>1.7313603641436505E-2</v>
      </c>
      <c r="H649" s="25"/>
      <c r="I649" s="2" t="s">
        <v>745</v>
      </c>
      <c r="J649" s="3">
        <v>6.8090000000000002</v>
      </c>
      <c r="K649" s="26">
        <f t="shared" si="32"/>
        <v>-5.273192239582611E-3</v>
      </c>
    </row>
    <row r="650" spans="1:11">
      <c r="A650" s="5" t="s">
        <v>746</v>
      </c>
      <c r="B650" s="6">
        <v>17670.45</v>
      </c>
      <c r="C650" s="23">
        <f t="shared" si="30"/>
        <v>1.1709189086995933E-2</v>
      </c>
      <c r="E650" s="2" t="s">
        <v>746</v>
      </c>
      <c r="F650" s="40">
        <v>452.35</v>
      </c>
      <c r="G650" s="23">
        <f t="shared" si="31"/>
        <v>2.3146334394052639E-2</v>
      </c>
      <c r="H650" s="25"/>
      <c r="I650" s="2" t="s">
        <v>747</v>
      </c>
      <c r="J650" s="3">
        <v>6.8449999999999998</v>
      </c>
      <c r="K650" s="26">
        <f t="shared" si="32"/>
        <v>-7.2780525048529131E-3</v>
      </c>
    </row>
    <row r="651" spans="1:11">
      <c r="A651" s="5" t="s">
        <v>731</v>
      </c>
      <c r="B651" s="6">
        <v>17464.75</v>
      </c>
      <c r="C651" s="23">
        <f t="shared" si="30"/>
        <v>-1.916312115762529E-3</v>
      </c>
      <c r="E651" s="2" t="s">
        <v>731</v>
      </c>
      <c r="F651" s="40">
        <v>442</v>
      </c>
      <c r="G651" s="23">
        <f t="shared" si="31"/>
        <v>-1.7159620282826284E-2</v>
      </c>
      <c r="H651" s="25"/>
      <c r="I651" s="2" t="s">
        <v>748</v>
      </c>
      <c r="J651" s="3">
        <v>6.8949999999999996</v>
      </c>
      <c r="K651" s="26">
        <f t="shared" si="32"/>
        <v>1.0157441198354218E-3</v>
      </c>
    </row>
    <row r="652" spans="1:11">
      <c r="A652" s="5" t="s">
        <v>732</v>
      </c>
      <c r="B652" s="6">
        <v>17498.25</v>
      </c>
      <c r="C652" s="23">
        <f t="shared" si="30"/>
        <v>9.9330149857725092E-3</v>
      </c>
      <c r="E652" s="2" t="s">
        <v>732</v>
      </c>
      <c r="F652" s="40">
        <v>449.65</v>
      </c>
      <c r="G652" s="23">
        <f t="shared" si="31"/>
        <v>-6.0972418814409339E-3</v>
      </c>
      <c r="H652" s="25"/>
      <c r="I652" s="2" t="s">
        <v>749</v>
      </c>
      <c r="J652" s="3">
        <v>6.8879999999999999</v>
      </c>
      <c r="K652" s="26">
        <f t="shared" si="32"/>
        <v>1.0948215333898548E-2</v>
      </c>
    </row>
    <row r="653" spans="1:11">
      <c r="A653" s="5" t="s">
        <v>733</v>
      </c>
      <c r="B653" s="6">
        <v>17325.3</v>
      </c>
      <c r="C653" s="23">
        <f t="shared" si="30"/>
        <v>5.9802246693889541E-3</v>
      </c>
      <c r="E653" s="2" t="s">
        <v>733</v>
      </c>
      <c r="F653" s="40">
        <v>452.4</v>
      </c>
      <c r="G653" s="23">
        <f t="shared" si="31"/>
        <v>1.3799462243533268E-2</v>
      </c>
      <c r="H653" s="25"/>
      <c r="I653" s="2" t="s">
        <v>750</v>
      </c>
      <c r="J653" s="3">
        <v>6.8129999999999997</v>
      </c>
      <c r="K653" s="26">
        <f t="shared" si="32"/>
        <v>-1.9062986929842057E-3</v>
      </c>
    </row>
    <row r="654" spans="1:11">
      <c r="A654" s="5" t="s">
        <v>734</v>
      </c>
      <c r="B654" s="6">
        <v>17222</v>
      </c>
      <c r="C654" s="23">
        <f t="shared" si="30"/>
        <v>4.0145508462854406E-3</v>
      </c>
      <c r="E654" s="2" t="s">
        <v>734</v>
      </c>
      <c r="F654" s="40">
        <v>446.2</v>
      </c>
      <c r="G654" s="23">
        <f t="shared" si="31"/>
        <v>-2.5118886362955051E-2</v>
      </c>
      <c r="H654" s="25"/>
      <c r="I654" s="2" t="s">
        <v>751</v>
      </c>
      <c r="J654" s="3">
        <v>6.8259999999999996</v>
      </c>
      <c r="K654" s="26">
        <f t="shared" si="32"/>
        <v>1.7595312457404863E-3</v>
      </c>
    </row>
    <row r="655" spans="1:11">
      <c r="A655" s="5" t="s">
        <v>735</v>
      </c>
      <c r="B655" s="6">
        <v>17153</v>
      </c>
      <c r="C655" s="23">
        <f t="shared" si="30"/>
        <v>-4.0580988470762082E-3</v>
      </c>
      <c r="E655" s="2" t="s">
        <v>735</v>
      </c>
      <c r="F655" s="40">
        <v>457.55</v>
      </c>
      <c r="G655" s="23">
        <f t="shared" si="31"/>
        <v>-1.4213877885743001E-2</v>
      </c>
      <c r="H655" s="25"/>
      <c r="I655" s="2" t="s">
        <v>752</v>
      </c>
      <c r="J655" s="3">
        <v>6.8140000000000001</v>
      </c>
      <c r="K655" s="26">
        <f t="shared" si="32"/>
        <v>6.4782323145911635E-3</v>
      </c>
    </row>
    <row r="656" spans="1:11">
      <c r="A656" s="5" t="s">
        <v>736</v>
      </c>
      <c r="B656" s="6">
        <v>17222.75</v>
      </c>
      <c r="C656" s="23">
        <f t="shared" si="30"/>
        <v>-1.3287534883735959E-3</v>
      </c>
      <c r="E656" s="2" t="s">
        <v>736</v>
      </c>
      <c r="F656" s="40">
        <v>464.1</v>
      </c>
      <c r="G656" s="23">
        <f t="shared" si="31"/>
        <v>2.2553660668069658E-2</v>
      </c>
      <c r="H656" s="25"/>
      <c r="I656" s="2" t="s">
        <v>753</v>
      </c>
      <c r="J656" s="3">
        <v>6.77</v>
      </c>
      <c r="K656" s="26">
        <f t="shared" si="32"/>
        <v>3.1067411629140985E-3</v>
      </c>
    </row>
    <row r="657" spans="1:11">
      <c r="A657" s="5" t="s">
        <v>737</v>
      </c>
      <c r="B657" s="6">
        <v>17245.650000000001</v>
      </c>
      <c r="C657" s="23">
        <f t="shared" si="30"/>
        <v>-4.0421163708296457E-3</v>
      </c>
      <c r="E657" s="2" t="s">
        <v>737</v>
      </c>
      <c r="F657" s="40">
        <v>453.75</v>
      </c>
      <c r="G657" s="23">
        <f t="shared" si="31"/>
        <v>8.1876978759661545E-3</v>
      </c>
      <c r="H657" s="25"/>
      <c r="I657" s="2" t="s">
        <v>754</v>
      </c>
      <c r="J657" s="3">
        <v>6.7489999999999997</v>
      </c>
      <c r="K657" s="26">
        <f t="shared" si="32"/>
        <v>-1.4806043569477116E-3</v>
      </c>
    </row>
    <row r="658" spans="1:11">
      <c r="A658" s="5" t="s">
        <v>738</v>
      </c>
      <c r="B658" s="6">
        <v>17315.5</v>
      </c>
      <c r="C658" s="23">
        <f t="shared" si="30"/>
        <v>1.1494880163363386E-2</v>
      </c>
      <c r="E658" s="2" t="s">
        <v>738</v>
      </c>
      <c r="F658" s="40">
        <v>450.05</v>
      </c>
      <c r="G658" s="23">
        <f t="shared" si="31"/>
        <v>-1.2585725855678192E-2</v>
      </c>
      <c r="H658" s="25"/>
      <c r="I658" s="2" t="s">
        <v>755</v>
      </c>
      <c r="J658" s="3">
        <v>6.7590000000000003</v>
      </c>
      <c r="K658" s="26">
        <f t="shared" si="32"/>
        <v>2.9634041541372804E-3</v>
      </c>
    </row>
    <row r="659" spans="1:11">
      <c r="A659" s="5" t="s">
        <v>739</v>
      </c>
      <c r="B659" s="6">
        <v>17117.599999999999</v>
      </c>
      <c r="C659" s="23">
        <f t="shared" si="30"/>
        <v>-9.850492312713139E-3</v>
      </c>
      <c r="E659" s="2" t="s">
        <v>739</v>
      </c>
      <c r="F659" s="40">
        <v>455.75</v>
      </c>
      <c r="G659" s="23">
        <f t="shared" si="31"/>
        <v>2.645774604444405E-2</v>
      </c>
      <c r="H659" s="25"/>
      <c r="I659" s="2" t="s">
        <v>756</v>
      </c>
      <c r="J659" s="3">
        <v>6.7389999999999999</v>
      </c>
      <c r="K659" s="26">
        <f t="shared" si="32"/>
        <v>-1.4827997971894188E-3</v>
      </c>
    </row>
    <row r="660" spans="1:11">
      <c r="A660" s="5" t="s">
        <v>740</v>
      </c>
      <c r="B660" s="6">
        <v>17287.05</v>
      </c>
      <c r="C660" s="23">
        <f t="shared" si="30"/>
        <v>1.8195374494415762E-2</v>
      </c>
      <c r="E660" s="2" t="s">
        <v>740</v>
      </c>
      <c r="F660" s="40">
        <v>443.85</v>
      </c>
      <c r="G660" s="23">
        <f t="shared" si="31"/>
        <v>-6.7363003130726015E-3</v>
      </c>
      <c r="H660" s="25"/>
      <c r="I660" s="2" t="s">
        <v>757</v>
      </c>
      <c r="J660" s="3">
        <v>6.7489999999999997</v>
      </c>
      <c r="K660" s="26">
        <f t="shared" si="32"/>
        <v>8.3321416427642684E-3</v>
      </c>
    </row>
    <row r="661" spans="1:11">
      <c r="A661" s="5" t="s">
        <v>741</v>
      </c>
      <c r="B661" s="6">
        <v>16975.349999999999</v>
      </c>
      <c r="C661" s="23">
        <f t="shared" si="30"/>
        <v>1.8571599232414908E-2</v>
      </c>
      <c r="E661" s="2" t="s">
        <v>741</v>
      </c>
      <c r="F661" s="40">
        <v>446.85</v>
      </c>
      <c r="G661" s="23">
        <f t="shared" si="31"/>
        <v>6.2857991228878925E-3</v>
      </c>
      <c r="H661" s="25"/>
      <c r="I661" s="2" t="s">
        <v>758</v>
      </c>
      <c r="J661" s="3">
        <v>6.6929999999999996</v>
      </c>
      <c r="K661" s="26">
        <f t="shared" si="32"/>
        <v>4.4923705381049355E-3</v>
      </c>
    </row>
    <row r="662" spans="1:11">
      <c r="A662" s="5" t="s">
        <v>742</v>
      </c>
      <c r="B662" s="6">
        <v>16663</v>
      </c>
      <c r="C662" s="23">
        <f t="shared" si="30"/>
        <v>-1.2423260902022252E-2</v>
      </c>
      <c r="E662" s="2" t="s">
        <v>742</v>
      </c>
      <c r="F662" s="40">
        <v>444.05</v>
      </c>
      <c r="G662" s="23">
        <f t="shared" si="31"/>
        <v>-6.7332764768139874E-3</v>
      </c>
      <c r="H662" s="25"/>
      <c r="I662" s="2" t="s">
        <v>759</v>
      </c>
      <c r="J662" s="3">
        <v>6.6630000000000003</v>
      </c>
      <c r="K662" s="26">
        <f t="shared" si="32"/>
        <v>-1.6495467487821647E-3</v>
      </c>
    </row>
    <row r="663" spans="1:11">
      <c r="A663" s="5" t="s">
        <v>743</v>
      </c>
      <c r="B663" s="6">
        <v>16871.3</v>
      </c>
      <c r="C663" s="23">
        <f t="shared" si="30"/>
        <v>1.4378601088806696E-2</v>
      </c>
      <c r="E663" s="2" t="s">
        <v>743</v>
      </c>
      <c r="F663" s="40">
        <v>447.05</v>
      </c>
      <c r="G663" s="23">
        <f t="shared" si="31"/>
        <v>-1.3883712765476498E-2</v>
      </c>
      <c r="H663" s="25"/>
      <c r="I663" s="2" t="s">
        <v>760</v>
      </c>
      <c r="J663" s="3">
        <v>6.6740000000000004</v>
      </c>
      <c r="K663" s="26">
        <f t="shared" si="32"/>
        <v>-1.7964076687245012E-3</v>
      </c>
    </row>
    <row r="664" spans="1:11">
      <c r="A664" s="5" t="s">
        <v>744</v>
      </c>
      <c r="B664" s="6">
        <v>16630.45</v>
      </c>
      <c r="C664" s="23">
        <f t="shared" si="30"/>
        <v>2.1399331273389121E-3</v>
      </c>
      <c r="E664" s="2" t="s">
        <v>744</v>
      </c>
      <c r="F664" s="40">
        <v>453.3</v>
      </c>
      <c r="G664" s="23">
        <f t="shared" si="31"/>
        <v>1.7244683888074711E-2</v>
      </c>
      <c r="H664" s="25"/>
      <c r="I664" s="2" t="s">
        <v>761</v>
      </c>
      <c r="J664" s="3">
        <v>6.6859999999999999</v>
      </c>
      <c r="K664" s="26">
        <f t="shared" si="32"/>
        <v>1.9462540764374101E-3</v>
      </c>
    </row>
    <row r="665" spans="1:11">
      <c r="A665" s="5" t="s">
        <v>745</v>
      </c>
      <c r="B665" s="6">
        <v>16594.900000000001</v>
      </c>
      <c r="C665" s="23">
        <f t="shared" si="30"/>
        <v>1.5151966019218735E-2</v>
      </c>
      <c r="E665" s="2" t="s">
        <v>745</v>
      </c>
      <c r="F665" s="40">
        <v>445.55</v>
      </c>
      <c r="G665" s="23">
        <f t="shared" si="31"/>
        <v>9.9245203906151696E-3</v>
      </c>
      <c r="H665" s="25"/>
      <c r="I665" s="2" t="s">
        <v>762</v>
      </c>
      <c r="J665" s="3">
        <v>6.673</v>
      </c>
      <c r="K665" s="26">
        <f t="shared" si="32"/>
        <v>8.9955028554657244E-4</v>
      </c>
    </row>
    <row r="666" spans="1:11">
      <c r="A666" s="5" t="s">
        <v>747</v>
      </c>
      <c r="B666" s="6">
        <v>16345.35</v>
      </c>
      <c r="C666" s="23">
        <f t="shared" si="30"/>
        <v>2.0514459110673795E-2</v>
      </c>
      <c r="E666" s="2" t="s">
        <v>747</v>
      </c>
      <c r="F666" s="40">
        <v>441.15</v>
      </c>
      <c r="G666" s="23">
        <f t="shared" si="31"/>
        <v>8.4225401158401474E-3</v>
      </c>
      <c r="H666" s="25"/>
      <c r="I666" s="2" t="s">
        <v>763</v>
      </c>
      <c r="J666" s="3">
        <v>6.6669999999999998</v>
      </c>
      <c r="K666" s="26">
        <f t="shared" si="32"/>
        <v>-4.6389907360899997E-3</v>
      </c>
    </row>
    <row r="667" spans="1:11">
      <c r="A667" s="5" t="s">
        <v>748</v>
      </c>
      <c r="B667" s="6">
        <v>16013.45</v>
      </c>
      <c r="C667" s="23">
        <f t="shared" si="30"/>
        <v>9.4301847641446827E-3</v>
      </c>
      <c r="E667" s="2" t="s">
        <v>748</v>
      </c>
      <c r="F667" s="40">
        <v>437.45</v>
      </c>
      <c r="G667" s="23">
        <f t="shared" si="31"/>
        <v>4.3528132873725013E-3</v>
      </c>
      <c r="H667" s="25"/>
      <c r="I667" s="2" t="s">
        <v>764</v>
      </c>
      <c r="J667" s="3">
        <v>6.6980000000000004</v>
      </c>
      <c r="K667" s="26">
        <f t="shared" si="32"/>
        <v>-4.0229511158898917E-3</v>
      </c>
    </row>
    <row r="668" spans="1:11">
      <c r="A668" s="5" t="s">
        <v>749</v>
      </c>
      <c r="B668" s="6">
        <v>15863.15</v>
      </c>
      <c r="C668" s="23">
        <f t="shared" si="30"/>
        <v>-2.3807904631442889E-2</v>
      </c>
      <c r="E668" s="2" t="s">
        <v>749</v>
      </c>
      <c r="F668" s="40">
        <v>435.55</v>
      </c>
      <c r="G668" s="23">
        <f t="shared" si="31"/>
        <v>2.0059806500984642E-2</v>
      </c>
      <c r="H668" s="25"/>
      <c r="I668" s="2" t="s">
        <v>765</v>
      </c>
      <c r="J668" s="3">
        <v>6.7249999999999996</v>
      </c>
      <c r="K668" s="26">
        <f t="shared" si="32"/>
        <v>-1.0796525786021499E-2</v>
      </c>
    </row>
    <row r="669" spans="1:11">
      <c r="A669" s="5" t="s">
        <v>750</v>
      </c>
      <c r="B669" s="6">
        <v>16245.35</v>
      </c>
      <c r="C669" s="23">
        <f t="shared" si="30"/>
        <v>-1.5435478124563093E-2</v>
      </c>
      <c r="E669" s="2" t="s">
        <v>750</v>
      </c>
      <c r="F669" s="40">
        <v>426.9</v>
      </c>
      <c r="G669" s="23">
        <f t="shared" si="31"/>
        <v>-3.2381696570273469E-2</v>
      </c>
      <c r="H669" s="25"/>
      <c r="I669" s="2" t="s">
        <v>766</v>
      </c>
      <c r="J669" s="3">
        <v>6.798</v>
      </c>
      <c r="K669" s="26">
        <f t="shared" si="32"/>
        <v>-1.7636688874967041E-3</v>
      </c>
    </row>
    <row r="670" spans="1:11">
      <c r="A670" s="5" t="s">
        <v>751</v>
      </c>
      <c r="B670" s="6">
        <v>16498.05</v>
      </c>
      <c r="C670" s="23">
        <f t="shared" si="30"/>
        <v>-6.5188727710802086E-3</v>
      </c>
      <c r="E670" s="2" t="s">
        <v>751</v>
      </c>
      <c r="F670" s="40">
        <v>440.95</v>
      </c>
      <c r="G670" s="23">
        <f t="shared" si="31"/>
        <v>-8.5808362117547818E-3</v>
      </c>
      <c r="H670" s="25"/>
      <c r="I670" s="2" t="s">
        <v>767</v>
      </c>
      <c r="J670" s="3">
        <v>6.81</v>
      </c>
      <c r="K670" s="26">
        <f t="shared" si="32"/>
        <v>-1.0081172382456082E-2</v>
      </c>
    </row>
    <row r="671" spans="1:11">
      <c r="A671" s="5" t="s">
        <v>752</v>
      </c>
      <c r="B671" s="6">
        <v>16605.95</v>
      </c>
      <c r="C671" s="23">
        <f t="shared" si="30"/>
        <v>-1.1254660360669237E-2</v>
      </c>
      <c r="E671" s="2" t="s">
        <v>752</v>
      </c>
      <c r="F671" s="40">
        <v>444.75</v>
      </c>
      <c r="G671" s="23">
        <f t="shared" si="31"/>
        <v>-8.3963549529062782E-3</v>
      </c>
      <c r="H671" s="25"/>
      <c r="I671" s="2" t="s">
        <v>768</v>
      </c>
      <c r="J671" s="3">
        <v>6.8789999999999996</v>
      </c>
      <c r="K671" s="26">
        <f t="shared" si="32"/>
        <v>-1.4526440671818041E-3</v>
      </c>
    </row>
    <row r="672" spans="1:11">
      <c r="A672" s="5" t="s">
        <v>753</v>
      </c>
      <c r="B672" s="6">
        <v>16793.900000000001</v>
      </c>
      <c r="C672" s="23">
        <f t="shared" si="30"/>
        <v>8.101131524734604E-3</v>
      </c>
      <c r="E672" s="2" t="s">
        <v>753</v>
      </c>
      <c r="F672" s="40">
        <v>448.5</v>
      </c>
      <c r="G672" s="23">
        <f t="shared" si="31"/>
        <v>-7.8841116845246653E-3</v>
      </c>
      <c r="H672" s="25"/>
      <c r="I672" s="2" t="s">
        <v>769</v>
      </c>
      <c r="J672" s="3">
        <v>6.8890000000000002</v>
      </c>
      <c r="K672" s="26">
        <f t="shared" si="32"/>
        <v>1.3072846658065151E-3</v>
      </c>
    </row>
    <row r="673" spans="1:11">
      <c r="A673" s="5" t="s">
        <v>754</v>
      </c>
      <c r="B673" s="6">
        <v>16658.400000000001</v>
      </c>
      <c r="C673" s="23">
        <f t="shared" si="30"/>
        <v>2.4947846739819746E-2</v>
      </c>
      <c r="E673" s="2" t="s">
        <v>754</v>
      </c>
      <c r="F673" s="40">
        <v>452.05</v>
      </c>
      <c r="G673" s="23">
        <f t="shared" si="31"/>
        <v>5.0472808974965394E-2</v>
      </c>
      <c r="H673" s="25"/>
      <c r="I673" s="2" t="s">
        <v>770</v>
      </c>
      <c r="J673" s="3">
        <v>6.88</v>
      </c>
      <c r="K673" s="26">
        <f t="shared" si="32"/>
        <v>7.5868470130579495E-3</v>
      </c>
    </row>
    <row r="674" spans="1:11">
      <c r="A674" s="5" t="s">
        <v>755</v>
      </c>
      <c r="B674" s="6">
        <v>16247.95</v>
      </c>
      <c r="C674" s="23">
        <f t="shared" si="30"/>
        <v>-4.8960281051569063E-2</v>
      </c>
      <c r="E674" s="2" t="s">
        <v>755</v>
      </c>
      <c r="F674" s="40">
        <v>429.8</v>
      </c>
      <c r="G674" s="23">
        <f t="shared" si="31"/>
        <v>-5.1467778931570722E-2</v>
      </c>
      <c r="H674" s="25"/>
      <c r="I674" s="2" t="s">
        <v>771</v>
      </c>
      <c r="J674" s="3">
        <v>6.8280000000000003</v>
      </c>
      <c r="K674" s="26">
        <f t="shared" si="32"/>
        <v>2.1315194199046934E-2</v>
      </c>
    </row>
    <row r="675" spans="1:11">
      <c r="A675" s="5" t="s">
        <v>756</v>
      </c>
      <c r="B675" s="6">
        <v>17063.25</v>
      </c>
      <c r="C675" s="23">
        <f t="shared" si="30"/>
        <v>-1.6951910709848976E-3</v>
      </c>
      <c r="E675" s="2" t="s">
        <v>756</v>
      </c>
      <c r="F675" s="40">
        <v>452.5</v>
      </c>
      <c r="G675" s="23">
        <f t="shared" si="31"/>
        <v>2.4496499225169489E-2</v>
      </c>
      <c r="H675" s="25"/>
      <c r="I675" s="2" t="s">
        <v>772</v>
      </c>
      <c r="J675" s="3">
        <v>6.6840000000000002</v>
      </c>
      <c r="K675" s="26">
        <f t="shared" si="32"/>
        <v>-1.2489011570774809E-2</v>
      </c>
    </row>
    <row r="676" spans="1:11">
      <c r="A676" s="5" t="s">
        <v>757</v>
      </c>
      <c r="B676" s="6">
        <v>17092.2</v>
      </c>
      <c r="C676" s="23">
        <f t="shared" si="30"/>
        <v>-6.6737179109929989E-3</v>
      </c>
      <c r="E676" s="2" t="s">
        <v>757</v>
      </c>
      <c r="F676" s="40">
        <v>441.55</v>
      </c>
      <c r="G676" s="23">
        <f t="shared" si="31"/>
        <v>-3.132396765821592E-2</v>
      </c>
      <c r="H676" s="25"/>
      <c r="I676" s="2" t="s">
        <v>773</v>
      </c>
      <c r="J676" s="3">
        <v>6.7679999999999998</v>
      </c>
      <c r="K676" s="26">
        <f t="shared" si="32"/>
        <v>3.2558856644634513E-3</v>
      </c>
    </row>
    <row r="677" spans="1:11">
      <c r="A677" s="5" t="s">
        <v>758</v>
      </c>
      <c r="B677" s="6">
        <v>17206.650000000001</v>
      </c>
      <c r="C677" s="23">
        <f t="shared" si="30"/>
        <v>-4.0396830734258891E-3</v>
      </c>
      <c r="E677" s="2" t="s">
        <v>758</v>
      </c>
      <c r="F677" s="40">
        <v>455.6</v>
      </c>
      <c r="G677" s="23">
        <f t="shared" si="31"/>
        <v>-3.1755557377975155E-2</v>
      </c>
      <c r="H677" s="25"/>
      <c r="I677" s="2" t="s">
        <v>774</v>
      </c>
      <c r="J677" s="3">
        <v>6.7460000000000004</v>
      </c>
      <c r="K677" s="26">
        <f t="shared" si="32"/>
        <v>1.2529996867970581E-2</v>
      </c>
    </row>
    <row r="678" spans="1:11">
      <c r="A678" s="5" t="s">
        <v>759</v>
      </c>
      <c r="B678" s="6">
        <v>17276.3</v>
      </c>
      <c r="C678" s="23">
        <f t="shared" si="30"/>
        <v>-1.6367420349265715E-3</v>
      </c>
      <c r="E678" s="2" t="s">
        <v>759</v>
      </c>
      <c r="F678" s="40">
        <v>470.3</v>
      </c>
      <c r="G678" s="23">
        <f t="shared" si="31"/>
        <v>-1.2782089201786102E-2</v>
      </c>
      <c r="H678" s="25"/>
      <c r="I678" s="2" t="s">
        <v>775</v>
      </c>
      <c r="J678" s="3">
        <v>6.6619999999999999</v>
      </c>
      <c r="K678" s="26">
        <f t="shared" si="32"/>
        <v>1.5021784408065671E-3</v>
      </c>
    </row>
    <row r="679" spans="1:11">
      <c r="A679" s="5" t="s">
        <v>760</v>
      </c>
      <c r="B679" s="6">
        <v>17304.599999999999</v>
      </c>
      <c r="C679" s="23">
        <f t="shared" si="30"/>
        <v>-1.0165537396252585E-3</v>
      </c>
      <c r="E679" s="2" t="s">
        <v>760</v>
      </c>
      <c r="F679" s="40">
        <v>476.35</v>
      </c>
      <c r="G679" s="23">
        <f t="shared" si="31"/>
        <v>-2.2521838242898766E-2</v>
      </c>
      <c r="H679" s="25"/>
      <c r="I679" s="2" t="s">
        <v>776</v>
      </c>
      <c r="J679" s="3">
        <v>6.6520000000000001</v>
      </c>
      <c r="K679" s="26">
        <f t="shared" si="32"/>
        <v>4.822191381764449E-3</v>
      </c>
    </row>
    <row r="680" spans="1:11">
      <c r="A680" s="5" t="s">
        <v>761</v>
      </c>
      <c r="B680" s="6">
        <v>17322.2</v>
      </c>
      <c r="C680" s="23">
        <f t="shared" si="30"/>
        <v>-1.7447909452098886E-3</v>
      </c>
      <c r="E680" s="2" t="s">
        <v>761</v>
      </c>
      <c r="F680" s="40">
        <v>487.2</v>
      </c>
      <c r="G680" s="23">
        <f t="shared" si="31"/>
        <v>3.3924473553241588E-3</v>
      </c>
      <c r="H680" s="25"/>
      <c r="I680" s="2" t="s">
        <v>777</v>
      </c>
      <c r="J680" s="3">
        <v>6.62</v>
      </c>
      <c r="K680" s="26">
        <f t="shared" si="32"/>
        <v>1.8143337302398642E-3</v>
      </c>
    </row>
    <row r="681" spans="1:11">
      <c r="A681" s="5" t="s">
        <v>762</v>
      </c>
      <c r="B681" s="6">
        <v>17352.45</v>
      </c>
      <c r="C681" s="23">
        <f t="shared" si="30"/>
        <v>2.9810441021687707E-2</v>
      </c>
      <c r="E681" s="2" t="s">
        <v>762</v>
      </c>
      <c r="F681" s="40">
        <v>485.55</v>
      </c>
      <c r="G681" s="23">
        <f t="shared" si="31"/>
        <v>1.5044118354111822E-2</v>
      </c>
      <c r="H681" s="25"/>
      <c r="I681" s="2" t="s">
        <v>778</v>
      </c>
      <c r="J681" s="3">
        <v>6.6079999999999997</v>
      </c>
      <c r="K681" s="26">
        <f t="shared" si="32"/>
        <v>1.5144634122871306E-3</v>
      </c>
    </row>
    <row r="682" spans="1:11">
      <c r="A682" s="5" t="s">
        <v>763</v>
      </c>
      <c r="B682" s="6">
        <v>16842.8</v>
      </c>
      <c r="C682" s="23">
        <f t="shared" si="30"/>
        <v>-3.1094737081558063E-2</v>
      </c>
      <c r="E682" s="2" t="s">
        <v>763</v>
      </c>
      <c r="F682" s="40">
        <v>478.3</v>
      </c>
      <c r="G682" s="23">
        <f t="shared" si="31"/>
        <v>-2.3146311284313867E-2</v>
      </c>
      <c r="H682" s="25"/>
      <c r="I682" s="2" t="s">
        <v>779</v>
      </c>
      <c r="J682" s="3">
        <v>6.5979999999999999</v>
      </c>
      <c r="K682" s="26">
        <f t="shared" si="32"/>
        <v>-4.3856402997000674E-3</v>
      </c>
    </row>
    <row r="683" spans="1:11">
      <c r="A683" s="5" t="s">
        <v>764</v>
      </c>
      <c r="B683" s="6">
        <v>17374.75</v>
      </c>
      <c r="C683" s="23">
        <f t="shared" si="30"/>
        <v>-1.3213230321500876E-2</v>
      </c>
      <c r="E683" s="2" t="s">
        <v>764</v>
      </c>
      <c r="F683" s="40">
        <v>489.5</v>
      </c>
      <c r="G683" s="23">
        <f t="shared" si="31"/>
        <v>-2.4119439563652229E-2</v>
      </c>
      <c r="H683" s="25"/>
      <c r="I683" s="2" t="s">
        <v>780</v>
      </c>
      <c r="J683" s="3">
        <v>6.6269999999999998</v>
      </c>
      <c r="K683" s="26">
        <f t="shared" si="32"/>
        <v>-1.3571592221083312E-3</v>
      </c>
    </row>
    <row r="684" spans="1:11">
      <c r="A684" s="5" t="s">
        <v>765</v>
      </c>
      <c r="B684" s="6">
        <v>17605.849999999999</v>
      </c>
      <c r="C684" s="23">
        <f t="shared" si="30"/>
        <v>8.1010661276622389E-3</v>
      </c>
      <c r="E684" s="2" t="s">
        <v>765</v>
      </c>
      <c r="F684" s="40">
        <v>501.45</v>
      </c>
      <c r="G684" s="23">
        <f t="shared" si="31"/>
        <v>-5.9808614223020174E-4</v>
      </c>
      <c r="H684" s="25"/>
      <c r="I684" s="2" t="s">
        <v>781</v>
      </c>
      <c r="J684" s="3">
        <v>6.6360000000000001</v>
      </c>
      <c r="K684" s="26">
        <f t="shared" si="32"/>
        <v>8.1707218070498442E-3</v>
      </c>
    </row>
    <row r="685" spans="1:11">
      <c r="A685" s="5" t="s">
        <v>766</v>
      </c>
      <c r="B685" s="6">
        <v>17463.8</v>
      </c>
      <c r="C685" s="23">
        <f t="shared" si="30"/>
        <v>1.1347480211462859E-2</v>
      </c>
      <c r="E685" s="2" t="s">
        <v>766</v>
      </c>
      <c r="F685" s="40">
        <v>501.75</v>
      </c>
      <c r="G685" s="23">
        <f t="shared" si="31"/>
        <v>3.405619483689587E-2</v>
      </c>
      <c r="H685" s="25"/>
      <c r="I685" s="2" t="s">
        <v>782</v>
      </c>
      <c r="J685" s="3">
        <v>6.5819999999999999</v>
      </c>
      <c r="K685" s="26">
        <f t="shared" si="32"/>
        <v>3.1956201584077623E-3</v>
      </c>
    </row>
    <row r="686" spans="1:11">
      <c r="A686" s="5" t="s">
        <v>767</v>
      </c>
      <c r="B686" s="6">
        <v>17266.75</v>
      </c>
      <c r="C686" s="23">
        <f t="shared" si="30"/>
        <v>3.0829177834033228E-3</v>
      </c>
      <c r="E686" s="2" t="s">
        <v>767</v>
      </c>
      <c r="F686" s="40">
        <v>484.95</v>
      </c>
      <c r="G686" s="23">
        <f t="shared" si="31"/>
        <v>-9.9513516785156523E-3</v>
      </c>
      <c r="H686" s="25"/>
      <c r="I686" s="2" t="s">
        <v>783</v>
      </c>
      <c r="J686" s="3">
        <v>6.5609999999999999</v>
      </c>
      <c r="K686" s="26">
        <f t="shared" si="32"/>
        <v>-4.8654497684221185E-3</v>
      </c>
    </row>
    <row r="687" spans="1:11">
      <c r="A687" s="5" t="s">
        <v>784</v>
      </c>
      <c r="B687" s="6">
        <v>17213.599999999999</v>
      </c>
      <c r="C687" s="23">
        <f t="shared" si="30"/>
        <v>-1.7432106933369305E-2</v>
      </c>
      <c r="E687" s="2" t="s">
        <v>784</v>
      </c>
      <c r="F687" s="40">
        <v>489.8</v>
      </c>
      <c r="G687" s="23">
        <f t="shared" si="31"/>
        <v>-2.446983276453141E-3</v>
      </c>
      <c r="H687" s="25"/>
      <c r="I687" s="2" t="s">
        <v>785</v>
      </c>
      <c r="J687" s="3">
        <v>6.593</v>
      </c>
      <c r="K687" s="26">
        <f t="shared" si="32"/>
        <v>3.4946476346433622E-3</v>
      </c>
    </row>
    <row r="688" spans="1:11">
      <c r="A688" s="5" t="s">
        <v>768</v>
      </c>
      <c r="B688" s="6">
        <v>17516.3</v>
      </c>
      <c r="C688" s="23">
        <f t="shared" si="30"/>
        <v>-2.5031016732770949E-3</v>
      </c>
      <c r="E688" s="2" t="s">
        <v>768</v>
      </c>
      <c r="F688" s="40">
        <v>491</v>
      </c>
      <c r="G688" s="23">
        <f t="shared" si="31"/>
        <v>-9.6276396053847618E-3</v>
      </c>
      <c r="H688" s="25"/>
      <c r="I688" s="2" t="s">
        <v>786</v>
      </c>
      <c r="J688" s="3">
        <v>6.57</v>
      </c>
      <c r="K688" s="26">
        <f t="shared" si="32"/>
        <v>-3.0395160178965925E-3</v>
      </c>
    </row>
    <row r="689" spans="1:11">
      <c r="A689" s="5" t="s">
        <v>769</v>
      </c>
      <c r="B689" s="6">
        <v>17560.2</v>
      </c>
      <c r="C689" s="23">
        <f t="shared" si="30"/>
        <v>-1.2439252422007897E-2</v>
      </c>
      <c r="E689" s="2" t="s">
        <v>769</v>
      </c>
      <c r="F689" s="40">
        <v>495.75</v>
      </c>
      <c r="G689" s="23">
        <f t="shared" si="31"/>
        <v>-1.4319575778013708E-2</v>
      </c>
      <c r="H689" s="25"/>
      <c r="I689" s="2" t="s">
        <v>787</v>
      </c>
      <c r="J689" s="3">
        <v>6.59</v>
      </c>
      <c r="K689" s="26">
        <f t="shared" si="32"/>
        <v>7.3104193982237182E-3</v>
      </c>
    </row>
    <row r="690" spans="1:11">
      <c r="A690" s="5" t="s">
        <v>770</v>
      </c>
      <c r="B690" s="6">
        <v>17780</v>
      </c>
      <c r="C690" s="23">
        <f t="shared" si="30"/>
        <v>1.1491534770912802E-2</v>
      </c>
      <c r="E690" s="2" t="s">
        <v>770</v>
      </c>
      <c r="F690" s="40">
        <v>502.9</v>
      </c>
      <c r="G690" s="23">
        <f t="shared" si="31"/>
        <v>1.6945309461919245E-2</v>
      </c>
      <c r="H690" s="25"/>
      <c r="I690" s="2" t="s">
        <v>788</v>
      </c>
      <c r="J690" s="3">
        <v>6.5419999999999998</v>
      </c>
      <c r="K690" s="26">
        <f t="shared" si="32"/>
        <v>2.6019759074348784E-3</v>
      </c>
    </row>
    <row r="691" spans="1:11">
      <c r="A691" s="5" t="s">
        <v>771</v>
      </c>
      <c r="B691" s="6">
        <v>17576.849999999999</v>
      </c>
      <c r="C691" s="23">
        <f t="shared" si="30"/>
        <v>1.3575374518897244E-2</v>
      </c>
      <c r="E691" s="2" t="s">
        <v>771</v>
      </c>
      <c r="F691" s="40">
        <v>494.45</v>
      </c>
      <c r="G691" s="23">
        <f t="shared" si="31"/>
        <v>1.6106362448001857E-2</v>
      </c>
      <c r="H691" s="25"/>
      <c r="I691" s="2" t="s">
        <v>789</v>
      </c>
      <c r="J691" s="3">
        <v>6.5250000000000004</v>
      </c>
      <c r="K691" s="26">
        <f t="shared" si="32"/>
        <v>2.6087638519658933E-3</v>
      </c>
    </row>
    <row r="692" spans="1:11">
      <c r="A692" s="5" t="s">
        <v>772</v>
      </c>
      <c r="B692" s="6">
        <v>17339.849999999999</v>
      </c>
      <c r="C692" s="23">
        <f t="shared" si="30"/>
        <v>1.3814828701121379E-2</v>
      </c>
      <c r="E692" s="2" t="s">
        <v>772</v>
      </c>
      <c r="F692" s="40">
        <v>486.55</v>
      </c>
      <c r="G692" s="23">
        <f t="shared" si="31"/>
        <v>-2.1557263391184778E-3</v>
      </c>
      <c r="H692" s="25"/>
      <c r="I692" s="2" t="s">
        <v>790</v>
      </c>
      <c r="J692" s="3">
        <v>6.508</v>
      </c>
      <c r="K692" s="26">
        <f t="shared" si="32"/>
        <v>-1.5353910585783653E-3</v>
      </c>
    </row>
    <row r="693" spans="1:11">
      <c r="A693" s="5" t="s">
        <v>773</v>
      </c>
      <c r="B693" s="6">
        <v>17101.95</v>
      </c>
      <c r="C693" s="23">
        <f t="shared" si="30"/>
        <v>-4.7936257388604811E-4</v>
      </c>
      <c r="E693" s="2" t="s">
        <v>773</v>
      </c>
      <c r="F693" s="40">
        <v>487.6</v>
      </c>
      <c r="G693" s="23">
        <f t="shared" si="31"/>
        <v>2.3342519454327981E-2</v>
      </c>
      <c r="H693" s="25"/>
      <c r="I693" s="2" t="s">
        <v>791</v>
      </c>
      <c r="J693" s="3">
        <v>6.5179999999999998</v>
      </c>
      <c r="K693" s="26">
        <f t="shared" si="32"/>
        <v>8.9382626208593333E-3</v>
      </c>
    </row>
    <row r="694" spans="1:11">
      <c r="A694" s="5" t="s">
        <v>774</v>
      </c>
      <c r="B694" s="6">
        <v>17110.150000000001</v>
      </c>
      <c r="C694" s="23">
        <f t="shared" si="30"/>
        <v>-9.7592674103367961E-3</v>
      </c>
      <c r="E694" s="2" t="s">
        <v>774</v>
      </c>
      <c r="F694" s="40">
        <v>476.35</v>
      </c>
      <c r="G694" s="23">
        <f t="shared" si="31"/>
        <v>-2.0158621114289572E-2</v>
      </c>
      <c r="H694" s="25"/>
      <c r="I694" s="2" t="s">
        <v>792</v>
      </c>
      <c r="J694" s="3">
        <v>6.46</v>
      </c>
      <c r="K694" s="26">
        <f t="shared" si="32"/>
        <v>9.2922416474051103E-4</v>
      </c>
    </row>
    <row r="695" spans="1:11">
      <c r="A695" s="5" t="s">
        <v>775</v>
      </c>
      <c r="B695" s="6">
        <v>17277.95</v>
      </c>
      <c r="C695" s="23">
        <f t="shared" si="30"/>
        <v>7.4854279782373646E-3</v>
      </c>
      <c r="E695" s="2" t="s">
        <v>775</v>
      </c>
      <c r="F695" s="40">
        <v>486.05</v>
      </c>
      <c r="G695" s="23">
        <f t="shared" si="31"/>
        <v>2.9438451496124628E-2</v>
      </c>
      <c r="H695" s="25"/>
      <c r="I695" s="2" t="s">
        <v>793</v>
      </c>
      <c r="J695" s="3">
        <v>6.4539999999999997</v>
      </c>
      <c r="K695" s="26">
        <f t="shared" si="32"/>
        <v>-2.3214434320783699E-3</v>
      </c>
    </row>
    <row r="696" spans="1:11">
      <c r="A696" s="5" t="s">
        <v>776</v>
      </c>
      <c r="B696" s="6">
        <v>17149.099999999999</v>
      </c>
      <c r="C696" s="23">
        <f t="shared" si="30"/>
        <v>-2.6927165310979384E-2</v>
      </c>
      <c r="E696" s="2" t="s">
        <v>776</v>
      </c>
      <c r="F696" s="40">
        <v>471.95</v>
      </c>
      <c r="G696" s="23">
        <f t="shared" si="31"/>
        <v>-2.304008085435149E-2</v>
      </c>
      <c r="H696" s="25"/>
      <c r="I696" s="2" t="s">
        <v>794</v>
      </c>
      <c r="J696" s="3">
        <v>6.4690000000000003</v>
      </c>
      <c r="K696" s="26">
        <f t="shared" si="32"/>
        <v>1.2374324858199738E-3</v>
      </c>
    </row>
    <row r="697" spans="1:11">
      <c r="A697" s="5" t="s">
        <v>777</v>
      </c>
      <c r="B697" s="6">
        <v>17617.150000000001</v>
      </c>
      <c r="C697" s="23">
        <f t="shared" si="30"/>
        <v>-7.9069449649056857E-3</v>
      </c>
      <c r="E697" s="2" t="s">
        <v>777</v>
      </c>
      <c r="F697" s="40">
        <v>482.95</v>
      </c>
      <c r="G697" s="23">
        <f t="shared" si="31"/>
        <v>-2.9380874973118094E-2</v>
      </c>
      <c r="H697" s="25"/>
      <c r="I697" s="2" t="s">
        <v>795</v>
      </c>
      <c r="J697" s="3">
        <v>6.4610000000000003</v>
      </c>
      <c r="K697" s="26">
        <f t="shared" si="32"/>
        <v>-2.6277161731090583E-3</v>
      </c>
    </row>
    <row r="698" spans="1:11">
      <c r="A698" s="5" t="s">
        <v>778</v>
      </c>
      <c r="B698" s="6">
        <v>17757</v>
      </c>
      <c r="C698" s="23">
        <f t="shared" si="30"/>
        <v>-1.0163862100486327E-2</v>
      </c>
      <c r="E698" s="2" t="s">
        <v>778</v>
      </c>
      <c r="F698" s="40">
        <v>497.35</v>
      </c>
      <c r="G698" s="23">
        <f t="shared" si="31"/>
        <v>-1.6072328924422324E-3</v>
      </c>
      <c r="H698" s="25"/>
      <c r="I698" s="2" t="s">
        <v>796</v>
      </c>
      <c r="J698" s="3">
        <v>6.4779999999999998</v>
      </c>
      <c r="K698" s="26">
        <f t="shared" si="32"/>
        <v>2.0088085253166439E-3</v>
      </c>
    </row>
    <row r="699" spans="1:11">
      <c r="A699" s="5" t="s">
        <v>779</v>
      </c>
      <c r="B699" s="6">
        <v>17938.400000000001</v>
      </c>
      <c r="C699" s="23">
        <f t="shared" si="30"/>
        <v>-9.6890064780822838E-3</v>
      </c>
      <c r="E699" s="2" t="s">
        <v>779</v>
      </c>
      <c r="F699" s="40">
        <v>498.15</v>
      </c>
      <c r="G699" s="23">
        <f t="shared" si="31"/>
        <v>5.9395151204789066E-3</v>
      </c>
      <c r="H699" s="25"/>
      <c r="I699" s="2" t="s">
        <v>797</v>
      </c>
      <c r="J699" s="3">
        <v>6.4649999999999999</v>
      </c>
      <c r="K699" s="26">
        <f t="shared" si="32"/>
        <v>4.6414482151435545E-4</v>
      </c>
    </row>
    <row r="700" spans="1:11">
      <c r="A700" s="5" t="s">
        <v>780</v>
      </c>
      <c r="B700" s="6">
        <v>18113.05</v>
      </c>
      <c r="C700" s="23">
        <f t="shared" si="30"/>
        <v>-1.0710911914286183E-2</v>
      </c>
      <c r="E700" s="2" t="s">
        <v>780</v>
      </c>
      <c r="F700" s="40">
        <v>495.2</v>
      </c>
      <c r="G700" s="23">
        <f t="shared" si="31"/>
        <v>-4.2984436662315856E-2</v>
      </c>
      <c r="H700" s="25"/>
      <c r="I700" s="2" t="s">
        <v>798</v>
      </c>
      <c r="J700" s="3">
        <v>6.4619999999999997</v>
      </c>
      <c r="K700" s="26">
        <f t="shared" si="32"/>
        <v>3.0954960779590193E-4</v>
      </c>
    </row>
    <row r="701" spans="1:11">
      <c r="A701" s="5" t="s">
        <v>781</v>
      </c>
      <c r="B701" s="6">
        <v>18308.099999999999</v>
      </c>
      <c r="C701" s="23">
        <f t="shared" si="30"/>
        <v>2.8634859715560308E-3</v>
      </c>
      <c r="E701" s="2" t="s">
        <v>781</v>
      </c>
      <c r="F701" s="40">
        <v>516.95000000000005</v>
      </c>
      <c r="G701" s="23">
        <f t="shared" si="31"/>
        <v>1.8393925511395372E-3</v>
      </c>
      <c r="H701" s="25"/>
      <c r="I701" s="2" t="s">
        <v>799</v>
      </c>
      <c r="J701" s="3">
        <v>6.46</v>
      </c>
      <c r="K701" s="26">
        <f t="shared" si="32"/>
        <v>-6.1900342428382977E-4</v>
      </c>
    </row>
    <row r="702" spans="1:11">
      <c r="A702" s="5" t="s">
        <v>782</v>
      </c>
      <c r="B702" s="6">
        <v>18255.75</v>
      </c>
      <c r="C702" s="23">
        <f t="shared" si="30"/>
        <v>-1.1228708258463262E-4</v>
      </c>
      <c r="E702" s="2" t="s">
        <v>782</v>
      </c>
      <c r="F702" s="40">
        <v>516</v>
      </c>
      <c r="G702" s="23">
        <f t="shared" si="31"/>
        <v>-1.0218926292497443E-2</v>
      </c>
      <c r="H702" s="25"/>
      <c r="I702" s="2" t="s">
        <v>800</v>
      </c>
      <c r="J702" s="3">
        <v>6.4640000000000004</v>
      </c>
      <c r="K702" s="26">
        <f t="shared" si="32"/>
        <v>-6.1862049606605679E-4</v>
      </c>
    </row>
    <row r="703" spans="1:11">
      <c r="A703" s="5" t="s">
        <v>783</v>
      </c>
      <c r="B703" s="6">
        <v>18257.8</v>
      </c>
      <c r="C703" s="23">
        <f t="shared" si="30"/>
        <v>2.4924505947533245E-3</v>
      </c>
      <c r="E703" s="2" t="s">
        <v>783</v>
      </c>
      <c r="F703" s="40">
        <v>521.29999999999995</v>
      </c>
      <c r="G703" s="23">
        <f t="shared" si="31"/>
        <v>1.1479410291258291E-2</v>
      </c>
      <c r="H703" s="25"/>
      <c r="I703" s="2" t="s">
        <v>801</v>
      </c>
      <c r="J703" s="3">
        <v>6.468</v>
      </c>
      <c r="K703" s="26">
        <f t="shared" si="32"/>
        <v>5.1151006667704089E-3</v>
      </c>
    </row>
    <row r="704" spans="1:11">
      <c r="A704" s="5" t="s">
        <v>785</v>
      </c>
      <c r="B704" s="6">
        <v>18212.349999999999</v>
      </c>
      <c r="C704" s="23">
        <f t="shared" si="30"/>
        <v>8.6357417794735106E-3</v>
      </c>
      <c r="E704" s="2" t="s">
        <v>785</v>
      </c>
      <c r="F704" s="40">
        <v>515.35</v>
      </c>
      <c r="G704" s="23">
        <f t="shared" si="31"/>
        <v>-9.2709500341024518E-3</v>
      </c>
      <c r="H704" s="25"/>
      <c r="I704" s="2" t="s">
        <v>802</v>
      </c>
      <c r="J704" s="3">
        <v>6.4349999999999996</v>
      </c>
      <c r="K704" s="26">
        <f t="shared" si="32"/>
        <v>3.7365760429696623E-3</v>
      </c>
    </row>
    <row r="705" spans="1:11">
      <c r="A705" s="5" t="s">
        <v>786</v>
      </c>
      <c r="B705" s="6">
        <v>18055.75</v>
      </c>
      <c r="C705" s="23">
        <f t="shared" si="30"/>
        <v>2.9091191803581893E-3</v>
      </c>
      <c r="E705" s="2" t="s">
        <v>786</v>
      </c>
      <c r="F705" s="40">
        <v>520.15</v>
      </c>
      <c r="G705" s="23">
        <f t="shared" si="31"/>
        <v>2.2133483510155105E-3</v>
      </c>
      <c r="H705" s="25"/>
      <c r="I705" s="2" t="s">
        <v>803</v>
      </c>
      <c r="J705" s="3">
        <v>6.4109999999999996</v>
      </c>
      <c r="K705" s="26">
        <f t="shared" si="32"/>
        <v>5.7880490099754918E-3</v>
      </c>
    </row>
    <row r="706" spans="1:11">
      <c r="A706" s="5" t="s">
        <v>787</v>
      </c>
      <c r="B706" s="6">
        <v>18003.3</v>
      </c>
      <c r="C706" s="23">
        <f t="shared" si="30"/>
        <v>1.064338838998579E-2</v>
      </c>
      <c r="E706" s="2" t="s">
        <v>787</v>
      </c>
      <c r="F706" s="40">
        <v>519</v>
      </c>
      <c r="G706" s="23">
        <f t="shared" si="31"/>
        <v>1.62194591417807E-2</v>
      </c>
      <c r="H706" s="25"/>
      <c r="I706" s="2" t="s">
        <v>804</v>
      </c>
      <c r="J706" s="3">
        <v>6.3739999999999997</v>
      </c>
      <c r="K706" s="26">
        <f t="shared" si="32"/>
        <v>1.570105519604213E-3</v>
      </c>
    </row>
    <row r="707" spans="1:11">
      <c r="A707" s="5" t="s">
        <v>788</v>
      </c>
      <c r="B707" s="6">
        <v>17812.7</v>
      </c>
      <c r="C707" s="23">
        <f t="shared" si="30"/>
        <v>3.7571827114337929E-3</v>
      </c>
      <c r="E707" s="2" t="s">
        <v>788</v>
      </c>
      <c r="F707" s="40">
        <v>510.65</v>
      </c>
      <c r="G707" s="23">
        <f t="shared" si="31"/>
        <v>-8.5795593055944183E-3</v>
      </c>
      <c r="H707" s="25"/>
      <c r="I707" s="2" t="s">
        <v>805</v>
      </c>
      <c r="J707" s="3">
        <v>6.3639999999999999</v>
      </c>
      <c r="K707" s="26">
        <f t="shared" si="32"/>
        <v>1.2578618010709291E-3</v>
      </c>
    </row>
    <row r="708" spans="1:11">
      <c r="A708" s="5" t="s">
        <v>789</v>
      </c>
      <c r="B708" s="6">
        <v>17745.900000000001</v>
      </c>
      <c r="C708" s="23">
        <f t="shared" ref="C708:C749" si="33">LN(B708/B709)</f>
        <v>-1.0055830065243644E-2</v>
      </c>
      <c r="E708" s="2" t="s">
        <v>789</v>
      </c>
      <c r="F708" s="40">
        <v>515.04999999999995</v>
      </c>
      <c r="G708" s="23">
        <f t="shared" ref="G708:G749" si="34">LN(F708/F709)</f>
        <v>-8.3140463441181353E-3</v>
      </c>
      <c r="H708" s="25"/>
      <c r="I708" s="2" t="s">
        <v>806</v>
      </c>
      <c r="J708" s="3">
        <v>6.3559999999999999</v>
      </c>
      <c r="K708" s="26">
        <f t="shared" ref="K708:K732" si="35">LN(J708/J709)</f>
        <v>-2.2002209096024235E-3</v>
      </c>
    </row>
    <row r="709" spans="1:11">
      <c r="A709" s="5" t="s">
        <v>790</v>
      </c>
      <c r="B709" s="6">
        <v>17925.25</v>
      </c>
      <c r="C709" s="23">
        <f t="shared" si="33"/>
        <v>6.7169757589339947E-3</v>
      </c>
      <c r="E709" s="2" t="s">
        <v>790</v>
      </c>
      <c r="F709" s="40">
        <v>519.35</v>
      </c>
      <c r="G709" s="23">
        <f t="shared" si="34"/>
        <v>4.5351551653913628E-3</v>
      </c>
      <c r="H709" s="25"/>
      <c r="I709" s="2" t="s">
        <v>807</v>
      </c>
      <c r="J709" s="3">
        <v>6.37</v>
      </c>
      <c r="K709" s="26">
        <f t="shared" si="35"/>
        <v>0</v>
      </c>
    </row>
    <row r="710" spans="1:11">
      <c r="A710" s="5" t="s">
        <v>791</v>
      </c>
      <c r="B710" s="6">
        <v>17805.25</v>
      </c>
      <c r="C710" s="23">
        <f t="shared" si="33"/>
        <v>1.0135293409169081E-2</v>
      </c>
      <c r="E710" s="2" t="s">
        <v>791</v>
      </c>
      <c r="F710" s="40">
        <v>517</v>
      </c>
      <c r="G710" s="23">
        <f t="shared" si="34"/>
        <v>-1.5831465216680628E-2</v>
      </c>
      <c r="H710" s="25"/>
      <c r="I710" s="2" t="s">
        <v>808</v>
      </c>
      <c r="J710" s="3">
        <v>6.37</v>
      </c>
      <c r="K710" s="26">
        <f t="shared" si="35"/>
        <v>3.4596669199093346E-3</v>
      </c>
    </row>
    <row r="711" spans="1:11">
      <c r="A711" s="5" t="s">
        <v>792</v>
      </c>
      <c r="B711" s="6">
        <v>17625.7</v>
      </c>
      <c r="C711" s="23">
        <f t="shared" si="33"/>
        <v>1.5532155674438485E-2</v>
      </c>
      <c r="E711" s="2" t="s">
        <v>792</v>
      </c>
      <c r="F711" s="40">
        <v>525.25</v>
      </c>
      <c r="G711" s="23">
        <f t="shared" si="34"/>
        <v>-6.2630684895621852E-3</v>
      </c>
      <c r="H711" s="25"/>
      <c r="I711" s="2" t="s">
        <v>809</v>
      </c>
      <c r="J711" s="3">
        <v>6.3479999999999999</v>
      </c>
      <c r="K711" s="26">
        <f t="shared" si="35"/>
        <v>1.5754233982954462E-4</v>
      </c>
    </row>
    <row r="712" spans="1:11">
      <c r="A712" s="5" t="s">
        <v>793</v>
      </c>
      <c r="B712" s="6">
        <v>17354.05</v>
      </c>
      <c r="C712" s="23">
        <f t="shared" si="33"/>
        <v>8.686899930872365E-3</v>
      </c>
      <c r="E712" s="2" t="s">
        <v>793</v>
      </c>
      <c r="F712" s="40">
        <v>528.54999999999995</v>
      </c>
      <c r="G712" s="23">
        <f t="shared" si="34"/>
        <v>7.0249007328652933E-3</v>
      </c>
      <c r="H712" s="25"/>
      <c r="I712" s="2" t="s">
        <v>810</v>
      </c>
      <c r="J712" s="3">
        <v>6.3470000000000004</v>
      </c>
      <c r="K712" s="26">
        <f t="shared" si="35"/>
        <v>-6.9084903438115615E-3</v>
      </c>
    </row>
    <row r="713" spans="1:11">
      <c r="A713" s="5" t="s">
        <v>794</v>
      </c>
      <c r="B713" s="6">
        <v>17203.95</v>
      </c>
      <c r="C713" s="23">
        <f t="shared" si="33"/>
        <v>-5.6076044069777991E-4</v>
      </c>
      <c r="E713" s="2" t="s">
        <v>794</v>
      </c>
      <c r="F713" s="40">
        <v>524.85</v>
      </c>
      <c r="G713" s="23">
        <f t="shared" si="34"/>
        <v>1.2944233661064102E-2</v>
      </c>
      <c r="H713" s="25"/>
      <c r="I713" s="2" t="s">
        <v>811</v>
      </c>
      <c r="J713" s="3">
        <v>6.391</v>
      </c>
      <c r="K713" s="26">
        <f t="shared" si="35"/>
        <v>5.0196183828740077E-3</v>
      </c>
    </row>
    <row r="714" spans="1:11">
      <c r="A714" s="5" t="s">
        <v>795</v>
      </c>
      <c r="B714" s="6">
        <v>17213.599999999999</v>
      </c>
      <c r="C714" s="23">
        <f t="shared" si="33"/>
        <v>-1.1408881875360657E-3</v>
      </c>
      <c r="E714" s="2" t="s">
        <v>795</v>
      </c>
      <c r="F714" s="40">
        <v>518.1</v>
      </c>
      <c r="G714" s="23">
        <f t="shared" si="34"/>
        <v>9.3078042544852274E-3</v>
      </c>
      <c r="H714" s="25"/>
      <c r="I714" s="2" t="s">
        <v>812</v>
      </c>
      <c r="J714" s="3">
        <v>6.359</v>
      </c>
      <c r="K714" s="26">
        <f t="shared" si="35"/>
        <v>-1.5713391039579446E-3</v>
      </c>
    </row>
    <row r="715" spans="1:11">
      <c r="A715" s="5" t="s">
        <v>796</v>
      </c>
      <c r="B715" s="6">
        <v>17233.25</v>
      </c>
      <c r="C715" s="23">
        <f t="shared" si="33"/>
        <v>8.5666107599145849E-3</v>
      </c>
      <c r="E715" s="2" t="s">
        <v>796</v>
      </c>
      <c r="F715" s="40">
        <v>513.29999999999995</v>
      </c>
      <c r="G715" s="23">
        <f t="shared" si="34"/>
        <v>7.1362539518356445E-3</v>
      </c>
      <c r="H715" s="25"/>
      <c r="I715" s="2" t="s">
        <v>813</v>
      </c>
      <c r="J715" s="3">
        <v>6.3689999999999998</v>
      </c>
      <c r="K715" s="26">
        <f t="shared" si="35"/>
        <v>2.6727474443939848E-3</v>
      </c>
    </row>
    <row r="716" spans="1:11">
      <c r="A716" s="5" t="s">
        <v>797</v>
      </c>
      <c r="B716" s="6">
        <v>17086.25</v>
      </c>
      <c r="C716" s="23">
        <f t="shared" si="33"/>
        <v>4.8401385192229909E-3</v>
      </c>
      <c r="E716" s="2" t="s">
        <v>797</v>
      </c>
      <c r="F716" s="40">
        <v>509.65</v>
      </c>
      <c r="G716" s="23">
        <f t="shared" si="34"/>
        <v>2.8358698559162638E-2</v>
      </c>
      <c r="H716" s="25"/>
      <c r="I716" s="2" t="s">
        <v>814</v>
      </c>
      <c r="J716" s="3">
        <v>6.3520000000000003</v>
      </c>
      <c r="K716" s="26">
        <f t="shared" si="35"/>
        <v>-1.5741833956153337E-4</v>
      </c>
    </row>
    <row r="717" spans="1:11">
      <c r="A717" s="5" t="s">
        <v>798</v>
      </c>
      <c r="B717" s="6">
        <v>17003.75</v>
      </c>
      <c r="C717" s="23">
        <f t="shared" si="33"/>
        <v>-4.0409312434183352E-3</v>
      </c>
      <c r="E717" s="2" t="s">
        <v>798</v>
      </c>
      <c r="F717" s="40">
        <v>495.4</v>
      </c>
      <c r="G717" s="23">
        <f t="shared" si="34"/>
        <v>-1.8103209799129164E-2</v>
      </c>
      <c r="H717" s="25"/>
      <c r="I717" s="2" t="s">
        <v>815</v>
      </c>
      <c r="J717" s="3">
        <v>6.3529999999999998</v>
      </c>
      <c r="K717" s="26">
        <f t="shared" si="35"/>
        <v>4.2590174009391841E-3</v>
      </c>
    </row>
    <row r="718" spans="1:11">
      <c r="A718" s="5" t="s">
        <v>799</v>
      </c>
      <c r="B718" s="6">
        <v>17072.599999999999</v>
      </c>
      <c r="C718" s="23">
        <f t="shared" si="33"/>
        <v>6.885523140111989E-3</v>
      </c>
      <c r="E718" s="2" t="s">
        <v>799</v>
      </c>
      <c r="F718" s="40">
        <v>504.45</v>
      </c>
      <c r="G718" s="23">
        <f t="shared" si="34"/>
        <v>1.286864982973536E-2</v>
      </c>
      <c r="H718" s="25"/>
      <c r="I718" s="2" t="s">
        <v>816</v>
      </c>
      <c r="J718" s="3">
        <v>6.3259999999999996</v>
      </c>
      <c r="K718" s="26">
        <f t="shared" si="35"/>
        <v>-1.4216888896452856E-3</v>
      </c>
    </row>
    <row r="719" spans="1:11">
      <c r="A719" s="5" t="s">
        <v>800</v>
      </c>
      <c r="B719" s="6">
        <v>16955.45</v>
      </c>
      <c r="C719" s="23">
        <f t="shared" si="33"/>
        <v>1.0947055769810723E-2</v>
      </c>
      <c r="E719" s="2" t="s">
        <v>800</v>
      </c>
      <c r="F719" s="40">
        <v>498</v>
      </c>
      <c r="G719" s="23">
        <f t="shared" si="34"/>
        <v>1.8851272748543847E-2</v>
      </c>
      <c r="H719" s="25"/>
      <c r="I719" s="2" t="s">
        <v>817</v>
      </c>
      <c r="J719" s="3">
        <v>6.335</v>
      </c>
      <c r="K719" s="26">
        <f t="shared" si="35"/>
        <v>7.8957761701758207E-4</v>
      </c>
    </row>
    <row r="720" spans="1:11">
      <c r="A720" s="5" t="s">
        <v>801</v>
      </c>
      <c r="B720" s="6">
        <v>16770.849999999999</v>
      </c>
      <c r="C720" s="23">
        <f t="shared" si="33"/>
        <v>9.3845089143681712E-3</v>
      </c>
      <c r="E720" s="2" t="s">
        <v>801</v>
      </c>
      <c r="F720" s="40">
        <v>488.7</v>
      </c>
      <c r="G720" s="23">
        <f t="shared" si="34"/>
        <v>-4.8989687690898327E-3</v>
      </c>
      <c r="H720" s="25"/>
      <c r="I720" s="2" t="s">
        <v>818</v>
      </c>
      <c r="J720" s="3">
        <v>6.33</v>
      </c>
      <c r="K720" s="26">
        <f t="shared" si="35"/>
        <v>-5.8281648788035007E-3</v>
      </c>
    </row>
    <row r="721" spans="1:11">
      <c r="A721" s="5" t="s">
        <v>802</v>
      </c>
      <c r="B721" s="6">
        <v>16614.2</v>
      </c>
      <c r="C721" s="23">
        <f t="shared" si="33"/>
        <v>-2.208462525426377E-2</v>
      </c>
      <c r="E721" s="2" t="s">
        <v>802</v>
      </c>
      <c r="F721" s="40">
        <v>491.1</v>
      </c>
      <c r="G721" s="23">
        <f t="shared" si="34"/>
        <v>1.7356019750574988E-2</v>
      </c>
      <c r="H721" s="25"/>
      <c r="I721" s="2" t="s">
        <v>819</v>
      </c>
      <c r="J721" s="3">
        <v>6.367</v>
      </c>
      <c r="K721" s="26">
        <f t="shared" si="35"/>
        <v>0</v>
      </c>
    </row>
    <row r="722" spans="1:11">
      <c r="A722" s="5" t="s">
        <v>803</v>
      </c>
      <c r="B722" s="6">
        <v>16985.2</v>
      </c>
      <c r="C722" s="23">
        <f t="shared" si="33"/>
        <v>-1.5377008913403054E-2</v>
      </c>
      <c r="E722" s="2" t="s">
        <v>803</v>
      </c>
      <c r="F722" s="40">
        <v>482.65</v>
      </c>
      <c r="G722" s="23">
        <f t="shared" si="34"/>
        <v>-3.1408720296550591E-2</v>
      </c>
      <c r="H722" s="25"/>
      <c r="I722" s="2" t="s">
        <v>820</v>
      </c>
      <c r="J722" s="3">
        <v>6.367</v>
      </c>
      <c r="K722" s="26">
        <f t="shared" si="35"/>
        <v>4.7129055934797025E-4</v>
      </c>
    </row>
    <row r="723" spans="1:11">
      <c r="A723" s="5" t="s">
        <v>804</v>
      </c>
      <c r="B723" s="6">
        <v>17248.400000000001</v>
      </c>
      <c r="C723" s="23">
        <f t="shared" si="33"/>
        <v>1.5665890444361708E-3</v>
      </c>
      <c r="E723" s="2" t="s">
        <v>804</v>
      </c>
      <c r="F723" s="40">
        <v>498.05</v>
      </c>
      <c r="G723" s="23">
        <f t="shared" si="34"/>
        <v>-9.5914412993147874E-3</v>
      </c>
      <c r="H723" s="25"/>
      <c r="I723" s="2" t="s">
        <v>821</v>
      </c>
      <c r="J723" s="3">
        <v>6.3639999999999999</v>
      </c>
      <c r="K723" s="26">
        <f t="shared" si="35"/>
        <v>2.0448296547025684E-3</v>
      </c>
    </row>
    <row r="724" spans="1:11">
      <c r="A724" s="5" t="s">
        <v>805</v>
      </c>
      <c r="B724" s="6">
        <v>17221.400000000001</v>
      </c>
      <c r="C724" s="23">
        <f t="shared" si="33"/>
        <v>-5.9919765456759484E-3</v>
      </c>
      <c r="E724" s="2" t="s">
        <v>805</v>
      </c>
      <c r="F724" s="40">
        <v>502.85</v>
      </c>
      <c r="G724" s="23">
        <f t="shared" si="34"/>
        <v>-3.0262310305171319E-2</v>
      </c>
      <c r="H724" s="25"/>
      <c r="I724" s="2" t="s">
        <v>822</v>
      </c>
      <c r="J724" s="3">
        <v>6.351</v>
      </c>
      <c r="K724" s="26">
        <f t="shared" si="35"/>
        <v>9.4517965448681347E-4</v>
      </c>
    </row>
    <row r="725" spans="1:11">
      <c r="A725" s="5" t="s">
        <v>806</v>
      </c>
      <c r="B725" s="6">
        <v>17324.900000000001</v>
      </c>
      <c r="C725" s="23">
        <f t="shared" si="33"/>
        <v>-2.4990537072034653E-3</v>
      </c>
      <c r="E725" s="2" t="s">
        <v>806</v>
      </c>
      <c r="F725" s="40">
        <v>518.29999999999995</v>
      </c>
      <c r="G725" s="23">
        <f t="shared" si="34"/>
        <v>-2.5337101643429529E-2</v>
      </c>
      <c r="H725" s="25"/>
      <c r="I725" s="2" t="s">
        <v>823</v>
      </c>
      <c r="J725" s="3">
        <v>6.3449999999999998</v>
      </c>
      <c r="K725" s="26">
        <f t="shared" si="35"/>
        <v>-2.5184965303161975E-3</v>
      </c>
    </row>
    <row r="726" spans="1:11">
      <c r="A726" s="5" t="s">
        <v>807</v>
      </c>
      <c r="B726" s="6">
        <v>17368.25</v>
      </c>
      <c r="C726" s="23">
        <f t="shared" si="33"/>
        <v>-8.2025600706723129E-3</v>
      </c>
      <c r="E726" s="2" t="s">
        <v>807</v>
      </c>
      <c r="F726" s="40">
        <v>531.6</v>
      </c>
      <c r="G726" s="23">
        <f t="shared" si="34"/>
        <v>1.0970414543309531E-2</v>
      </c>
      <c r="H726" s="25"/>
      <c r="I726" s="2" t="s">
        <v>824</v>
      </c>
      <c r="J726" s="3">
        <v>6.3609999999999998</v>
      </c>
      <c r="K726" s="26">
        <f t="shared" si="35"/>
        <v>-4.7151277887326926E-4</v>
      </c>
    </row>
    <row r="727" spans="1:11">
      <c r="A727" s="5" t="s">
        <v>808</v>
      </c>
      <c r="B727" s="6">
        <v>17511.3</v>
      </c>
      <c r="C727" s="23">
        <f t="shared" si="33"/>
        <v>-3.1688799131232727E-4</v>
      </c>
      <c r="E727" s="2" t="s">
        <v>808</v>
      </c>
      <c r="F727" s="40">
        <v>525.79999999999995</v>
      </c>
      <c r="G727" s="23">
        <f t="shared" si="34"/>
        <v>3.4931711835286698E-2</v>
      </c>
      <c r="H727" s="25"/>
      <c r="I727" s="2" t="s">
        <v>825</v>
      </c>
      <c r="J727" s="3">
        <v>6.3639999999999999</v>
      </c>
      <c r="K727" s="26">
        <f t="shared" si="35"/>
        <v>3.4629343593849012E-3</v>
      </c>
    </row>
    <row r="728" spans="1:11">
      <c r="A728" s="5" t="s">
        <v>809</v>
      </c>
      <c r="B728" s="6">
        <v>17516.849999999999</v>
      </c>
      <c r="C728" s="23">
        <f t="shared" si="33"/>
        <v>2.6924610252884998E-3</v>
      </c>
      <c r="E728" s="2" t="s">
        <v>809</v>
      </c>
      <c r="F728" s="40">
        <v>507.75</v>
      </c>
      <c r="G728" s="23">
        <f t="shared" si="34"/>
        <v>9.8478507145543078E-5</v>
      </c>
      <c r="H728" s="25"/>
      <c r="I728" s="2" t="s">
        <v>826</v>
      </c>
      <c r="J728" s="3">
        <v>6.3419999999999996</v>
      </c>
      <c r="K728" s="26">
        <f t="shared" si="35"/>
        <v>-4.0912724259264581E-3</v>
      </c>
    </row>
    <row r="729" spans="1:11">
      <c r="A729" s="5" t="s">
        <v>810</v>
      </c>
      <c r="B729" s="6">
        <v>17469.75</v>
      </c>
      <c r="C729" s="23">
        <f t="shared" si="33"/>
        <v>1.6916999510179991E-2</v>
      </c>
      <c r="E729" s="2" t="s">
        <v>810</v>
      </c>
      <c r="F729" s="40">
        <v>507.7</v>
      </c>
      <c r="G729" s="23">
        <f t="shared" si="34"/>
        <v>2.5737081435015765E-2</v>
      </c>
      <c r="H729" s="25"/>
      <c r="I729" s="2" t="s">
        <v>827</v>
      </c>
      <c r="J729" s="3">
        <v>6.3680000000000003</v>
      </c>
      <c r="K729" s="26">
        <f t="shared" si="35"/>
        <v>1.5704750719372748E-4</v>
      </c>
    </row>
    <row r="730" spans="1:11">
      <c r="A730" s="5" t="s">
        <v>811</v>
      </c>
      <c r="B730" s="6">
        <v>17176.7</v>
      </c>
      <c r="C730" s="23">
        <f t="shared" si="33"/>
        <v>1.5515602865605863E-2</v>
      </c>
      <c r="E730" s="2" t="s">
        <v>811</v>
      </c>
      <c r="F730" s="40">
        <v>494.8</v>
      </c>
      <c r="G730" s="23">
        <f t="shared" si="34"/>
        <v>3.0361322786402324E-3</v>
      </c>
      <c r="H730" s="25"/>
      <c r="I730" s="2" t="s">
        <v>828</v>
      </c>
      <c r="J730" s="3">
        <v>6.367</v>
      </c>
      <c r="K730" s="26">
        <f t="shared" si="35"/>
        <v>4.8807465227634645E-3</v>
      </c>
    </row>
    <row r="731" spans="1:11">
      <c r="A731" s="5" t="s">
        <v>812</v>
      </c>
      <c r="B731" s="6">
        <v>16912.25</v>
      </c>
      <c r="C731" s="23">
        <f t="shared" si="33"/>
        <v>-1.6679293525066932E-2</v>
      </c>
      <c r="E731" s="2" t="s">
        <v>812</v>
      </c>
      <c r="F731" s="40">
        <v>493.3</v>
      </c>
      <c r="G731" s="23">
        <f t="shared" si="34"/>
        <v>-1.1588782892902815E-2</v>
      </c>
      <c r="H731" s="25"/>
      <c r="I731" s="2" t="s">
        <v>829</v>
      </c>
      <c r="J731" s="3">
        <v>6.3360000000000003</v>
      </c>
      <c r="K731" s="26">
        <f t="shared" si="35"/>
        <v>6.8097499673281719E-3</v>
      </c>
    </row>
    <row r="732" spans="1:11">
      <c r="A732" s="5" t="s">
        <v>813</v>
      </c>
      <c r="B732" s="6">
        <v>17196.7</v>
      </c>
      <c r="C732" s="23">
        <f t="shared" si="33"/>
        <v>-1.1847524364121427E-2</v>
      </c>
      <c r="E732" s="2" t="s">
        <v>813</v>
      </c>
      <c r="F732" s="40">
        <v>499.05</v>
      </c>
      <c r="G732" s="23">
        <f t="shared" si="34"/>
        <v>-1.2742830467471166E-2</v>
      </c>
      <c r="H732" s="25"/>
      <c r="I732" s="2" t="s">
        <v>830</v>
      </c>
      <c r="J732" s="3">
        <v>6.2930000000000001</v>
      </c>
      <c r="K732" s="26">
        <f t="shared" si="35"/>
        <v>-1.2704464151218886E-3</v>
      </c>
    </row>
    <row r="733" spans="1:11">
      <c r="A733" s="5" t="s">
        <v>814</v>
      </c>
      <c r="B733" s="6">
        <v>17401.650000000001</v>
      </c>
      <c r="C733" s="23">
        <f t="shared" si="33"/>
        <v>1.358191816862196E-2</v>
      </c>
      <c r="E733" s="2" t="s">
        <v>814</v>
      </c>
      <c r="F733" s="40">
        <v>505.45</v>
      </c>
      <c r="G733" s="23">
        <f t="shared" si="34"/>
        <v>7.9452200658491935E-3</v>
      </c>
      <c r="H733" s="25"/>
      <c r="I733" s="2" t="s">
        <v>831</v>
      </c>
      <c r="J733" s="3">
        <v>6.3010000000000002</v>
      </c>
      <c r="K733" s="26"/>
    </row>
    <row r="734" spans="1:11">
      <c r="A734" s="5" t="s">
        <v>815</v>
      </c>
      <c r="B734" s="6">
        <v>17166.900000000001</v>
      </c>
      <c r="C734" s="23">
        <f t="shared" si="33"/>
        <v>1.0758491006561958E-2</v>
      </c>
      <c r="E734" s="2" t="s">
        <v>815</v>
      </c>
      <c r="F734" s="40">
        <v>501.45</v>
      </c>
      <c r="G734" s="23">
        <f t="shared" si="34"/>
        <v>-4.3606030539394172E-2</v>
      </c>
      <c r="H734" s="25"/>
      <c r="I734" s="25"/>
      <c r="J734" s="25"/>
      <c r="K734" s="25"/>
    </row>
    <row r="735" spans="1:11">
      <c r="A735" s="5" t="s">
        <v>816</v>
      </c>
      <c r="B735" s="6">
        <v>16983.2</v>
      </c>
      <c r="C735" s="23">
        <f t="shared" si="33"/>
        <v>-4.1572283164124264E-3</v>
      </c>
      <c r="E735" s="2" t="s">
        <v>816</v>
      </c>
      <c r="F735" s="40">
        <v>523.79999999999995</v>
      </c>
      <c r="G735" s="23">
        <f t="shared" si="34"/>
        <v>2.1321535121121341E-2</v>
      </c>
      <c r="H735" s="25"/>
      <c r="I735" s="25"/>
      <c r="J735" s="25"/>
      <c r="K735" s="25"/>
    </row>
    <row r="736" spans="1:11">
      <c r="A736" s="5" t="s">
        <v>817</v>
      </c>
      <c r="B736" s="6">
        <v>17053.95</v>
      </c>
      <c r="C736" s="23">
        <f t="shared" si="33"/>
        <v>1.6138311738437181E-3</v>
      </c>
      <c r="E736" s="2" t="s">
        <v>817</v>
      </c>
      <c r="F736" s="40">
        <v>512.75</v>
      </c>
      <c r="G736" s="23">
        <f t="shared" si="34"/>
        <v>-3.723096159109885E-2</v>
      </c>
      <c r="H736" s="25"/>
      <c r="I736" s="25"/>
      <c r="J736" s="25"/>
      <c r="K736" s="25"/>
    </row>
    <row r="737" spans="1:11">
      <c r="A737" s="5" t="s">
        <v>818</v>
      </c>
      <c r="B737" s="6">
        <v>17026.45</v>
      </c>
      <c r="C737" s="23">
        <f t="shared" si="33"/>
        <v>-2.9502149772621358E-2</v>
      </c>
      <c r="E737" s="2" t="s">
        <v>818</v>
      </c>
      <c r="F737" s="40">
        <v>532.20000000000005</v>
      </c>
      <c r="G737" s="23">
        <f t="shared" si="34"/>
        <v>5.463979679647118E-3</v>
      </c>
      <c r="H737" s="25"/>
      <c r="I737" s="25"/>
      <c r="J737" s="25"/>
      <c r="K737" s="25"/>
    </row>
    <row r="738" spans="1:11">
      <c r="A738" s="5" t="s">
        <v>819</v>
      </c>
      <c r="B738" s="6">
        <v>17536.25</v>
      </c>
      <c r="C738" s="23">
        <f t="shared" si="33"/>
        <v>6.9353921488597555E-3</v>
      </c>
      <c r="E738" s="2" t="s">
        <v>819</v>
      </c>
      <c r="F738" s="40">
        <v>529.29999999999995</v>
      </c>
      <c r="G738" s="23">
        <f t="shared" si="34"/>
        <v>1.8207452125819569E-2</v>
      </c>
      <c r="H738" s="25"/>
      <c r="I738" s="25"/>
      <c r="J738" s="25"/>
      <c r="K738" s="25"/>
    </row>
    <row r="739" spans="1:11">
      <c r="A739" s="5" t="s">
        <v>820</v>
      </c>
      <c r="B739" s="6">
        <v>17415.05</v>
      </c>
      <c r="C739" s="23">
        <f t="shared" si="33"/>
        <v>-5.0575162788005449E-3</v>
      </c>
      <c r="E739" s="2" t="s">
        <v>820</v>
      </c>
      <c r="F739" s="40">
        <v>519.75</v>
      </c>
      <c r="G739" s="23">
        <f t="shared" si="34"/>
        <v>5.8854914449831897E-3</v>
      </c>
      <c r="H739" s="25"/>
      <c r="I739" s="25"/>
      <c r="J739" s="25"/>
      <c r="K739" s="25"/>
    </row>
    <row r="740" spans="1:11">
      <c r="A740" s="5" t="s">
        <v>821</v>
      </c>
      <c r="B740" s="6">
        <v>17503.349999999999</v>
      </c>
      <c r="C740" s="23">
        <f t="shared" si="33"/>
        <v>4.9713875910040546E-3</v>
      </c>
      <c r="E740" s="2" t="s">
        <v>821</v>
      </c>
      <c r="F740" s="40">
        <v>516.70000000000005</v>
      </c>
      <c r="G740" s="23">
        <f t="shared" si="34"/>
        <v>9.632675982652078E-2</v>
      </c>
      <c r="H740" s="25"/>
      <c r="I740" s="25"/>
      <c r="J740" s="25"/>
      <c r="K740" s="25"/>
    </row>
    <row r="741" spans="1:11">
      <c r="A741" s="5" t="s">
        <v>822</v>
      </c>
      <c r="B741" s="6">
        <v>17416.55</v>
      </c>
      <c r="C741" s="23">
        <f t="shared" si="33"/>
        <v>-1.9798067728082253E-2</v>
      </c>
      <c r="E741" s="2" t="s">
        <v>822</v>
      </c>
      <c r="F741" s="40">
        <v>469.25</v>
      </c>
      <c r="G741" s="23">
        <f t="shared" si="34"/>
        <v>-2.8052477724313192E-2</v>
      </c>
      <c r="H741" s="25"/>
      <c r="I741" s="25"/>
      <c r="J741" s="25"/>
      <c r="K741" s="25"/>
    </row>
    <row r="742" spans="1:11">
      <c r="A742" s="5" t="s">
        <v>823</v>
      </c>
      <c r="B742" s="6">
        <v>17764.8</v>
      </c>
      <c r="C742" s="23">
        <f t="shared" si="33"/>
        <v>-7.5063196902765391E-3</v>
      </c>
      <c r="E742" s="2" t="s">
        <v>823</v>
      </c>
      <c r="F742" s="40">
        <v>482.6</v>
      </c>
      <c r="G742" s="23">
        <f t="shared" si="34"/>
        <v>-3.8216032533261578E-2</v>
      </c>
      <c r="H742" s="25"/>
      <c r="I742" s="25"/>
      <c r="J742" s="25"/>
      <c r="K742" s="25"/>
    </row>
    <row r="743" spans="1:11">
      <c r="A743" s="5" t="s">
        <v>824</v>
      </c>
      <c r="B743" s="6">
        <v>17898.650000000001</v>
      </c>
      <c r="C743" s="23">
        <f t="shared" si="33"/>
        <v>-5.6020214558960254E-3</v>
      </c>
      <c r="E743" s="2" t="s">
        <v>824</v>
      </c>
      <c r="F743" s="40">
        <v>501.4</v>
      </c>
      <c r="G743" s="23">
        <f t="shared" si="34"/>
        <v>-3.1508716389989123E-2</v>
      </c>
      <c r="H743" s="25"/>
      <c r="I743" s="25"/>
      <c r="J743" s="25"/>
      <c r="K743" s="25"/>
    </row>
    <row r="744" spans="1:11">
      <c r="A744" s="5" t="s">
        <v>825</v>
      </c>
      <c r="B744" s="6">
        <v>17999.2</v>
      </c>
      <c r="C744" s="23">
        <f t="shared" si="33"/>
        <v>-6.1065890087613648E-3</v>
      </c>
      <c r="E744" s="2" t="s">
        <v>825</v>
      </c>
      <c r="F744" s="40">
        <v>517.45000000000005</v>
      </c>
      <c r="G744" s="23">
        <f t="shared" si="34"/>
        <v>-3.4754732239504316E-2</v>
      </c>
      <c r="H744" s="25"/>
      <c r="I744" s="25"/>
      <c r="J744" s="25"/>
      <c r="K744" s="25"/>
    </row>
    <row r="745" spans="1:11">
      <c r="A745" s="5" t="s">
        <v>826</v>
      </c>
      <c r="B745" s="6">
        <v>18109.45</v>
      </c>
      <c r="C745" s="23">
        <f t="shared" si="33"/>
        <v>3.700410401166087E-4</v>
      </c>
      <c r="E745" s="2" t="s">
        <v>826</v>
      </c>
      <c r="F745" s="40">
        <v>535.75</v>
      </c>
      <c r="G745" s="23">
        <f t="shared" si="34"/>
        <v>2.2557702280074941E-2</v>
      </c>
      <c r="H745" s="25"/>
      <c r="I745" s="25"/>
      <c r="J745" s="25"/>
      <c r="K745" s="25"/>
    </row>
    <row r="746" spans="1:11">
      <c r="A746" s="5" t="s">
        <v>827</v>
      </c>
      <c r="B746" s="6">
        <v>18102.75</v>
      </c>
      <c r="C746" s="23">
        <f t="shared" si="33"/>
        <v>1.2739096598234837E-2</v>
      </c>
      <c r="E746" s="2" t="s">
        <v>827</v>
      </c>
      <c r="F746" s="40">
        <v>523.79999999999995</v>
      </c>
      <c r="G746" s="23">
        <f t="shared" si="34"/>
        <v>1.7234335970851597E-2</v>
      </c>
      <c r="H746" s="25"/>
      <c r="I746" s="25"/>
      <c r="J746" s="25"/>
      <c r="K746" s="25"/>
    </row>
    <row r="747" spans="1:11">
      <c r="A747" s="5" t="s">
        <v>828</v>
      </c>
      <c r="B747" s="6">
        <v>17873.599999999999</v>
      </c>
      <c r="C747" s="23">
        <f t="shared" si="33"/>
        <v>-8.0020933646903214E-3</v>
      </c>
      <c r="E747" s="2" t="s">
        <v>828</v>
      </c>
      <c r="F747" s="40">
        <v>514.85</v>
      </c>
      <c r="G747" s="23">
        <f t="shared" si="34"/>
        <v>-1.1298464066093606E-2</v>
      </c>
      <c r="H747" s="25"/>
      <c r="I747" s="25"/>
      <c r="J747" s="25"/>
      <c r="K747" s="25"/>
    </row>
    <row r="748" spans="1:11">
      <c r="A748" s="5" t="s">
        <v>829</v>
      </c>
      <c r="B748" s="6">
        <v>18017.2</v>
      </c>
      <c r="C748" s="23">
        <f t="shared" si="33"/>
        <v>-1.5002172720921161E-3</v>
      </c>
      <c r="E748" s="2" t="s">
        <v>829</v>
      </c>
      <c r="F748" s="40">
        <v>520.70000000000005</v>
      </c>
      <c r="G748" s="23">
        <f t="shared" si="34"/>
        <v>-7.3666920086409874E-3</v>
      </c>
      <c r="H748" s="25"/>
      <c r="I748" s="25"/>
      <c r="J748" s="25"/>
      <c r="K748" s="25"/>
    </row>
    <row r="749" spans="1:11">
      <c r="A749" s="5" t="s">
        <v>830</v>
      </c>
      <c r="B749" s="6">
        <v>18044.25</v>
      </c>
      <c r="C749" s="23">
        <f t="shared" si="33"/>
        <v>-1.3457834157164536E-3</v>
      </c>
      <c r="E749" s="2" t="s">
        <v>830</v>
      </c>
      <c r="F749" s="40">
        <v>524.54999999999995</v>
      </c>
      <c r="G749" s="23">
        <f t="shared" si="34"/>
        <v>-3.9954391050564019E-3</v>
      </c>
      <c r="H749" s="25"/>
      <c r="I749" s="25"/>
      <c r="J749" s="25"/>
      <c r="K749" s="25"/>
    </row>
    <row r="750" spans="1:11">
      <c r="A750" s="5" t="s">
        <v>831</v>
      </c>
      <c r="B750" s="6">
        <v>18068.55</v>
      </c>
      <c r="C750" s="5"/>
      <c r="E750" s="2" t="s">
        <v>831</v>
      </c>
      <c r="F750" s="40">
        <v>526.65</v>
      </c>
      <c r="G750" s="23"/>
      <c r="H750" s="25"/>
      <c r="I750" s="25"/>
      <c r="J750" s="25"/>
      <c r="K750" s="25"/>
    </row>
  </sheetData>
  <mergeCells count="29">
    <mergeCell ref="A1:C1"/>
    <mergeCell ref="E1:G1"/>
    <mergeCell ref="I1:K1"/>
    <mergeCell ref="S1:T1"/>
    <mergeCell ref="W1:AB1"/>
    <mergeCell ref="S9:T18"/>
    <mergeCell ref="AE1:AF1"/>
    <mergeCell ref="AI1:AJ1"/>
    <mergeCell ref="S2:T2"/>
    <mergeCell ref="AE2:AF2"/>
    <mergeCell ref="AI2:AJ2"/>
    <mergeCell ref="W18:AB25"/>
    <mergeCell ref="AD13:AG35"/>
    <mergeCell ref="AI7:AK11"/>
    <mergeCell ref="AM5:AP5"/>
    <mergeCell ref="AM10:AP11"/>
    <mergeCell ref="AM15:AP16"/>
    <mergeCell ref="AM33:AP45"/>
    <mergeCell ref="AR9:AS22"/>
    <mergeCell ref="AR1:AS1"/>
    <mergeCell ref="AR2:AS2"/>
    <mergeCell ref="AU1:AX1"/>
    <mergeCell ref="AV2:AX2"/>
    <mergeCell ref="AM1:AN1"/>
    <mergeCell ref="AV3:AX3"/>
    <mergeCell ref="AV4:AX4"/>
    <mergeCell ref="AV5:AX5"/>
    <mergeCell ref="AV6:AX6"/>
    <mergeCell ref="AU7:AX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20"/>
  <sheetViews>
    <sheetView topLeftCell="C1" zoomScale="74" workbookViewId="0">
      <selection activeCell="AC10" sqref="AC10"/>
    </sheetView>
  </sheetViews>
  <sheetFormatPr defaultColWidth="8.88671875" defaultRowHeight="18"/>
  <cols>
    <col min="1" max="1" width="13.6640625" style="12" customWidth="1"/>
    <col min="2" max="2" width="15.109375" style="12" customWidth="1"/>
    <col min="3" max="3" width="20.109375" style="12" customWidth="1"/>
    <col min="4" max="4" width="13.5546875" style="12" customWidth="1"/>
    <col min="5" max="5" width="14.21875" style="12" customWidth="1"/>
    <col min="6" max="6" width="17.6640625" style="12" customWidth="1"/>
    <col min="7" max="7" width="18.5546875" style="12" customWidth="1"/>
    <col min="8" max="8" width="20.6640625" style="12" customWidth="1"/>
    <col min="9" max="10" width="8.88671875" style="12"/>
    <col min="11" max="11" width="11.109375" style="12" customWidth="1"/>
    <col min="12" max="12" width="33.6640625" style="12" customWidth="1"/>
    <col min="13" max="13" width="12.5546875" style="12" customWidth="1"/>
    <col min="14" max="14" width="14.5546875" style="12" customWidth="1"/>
    <col min="15" max="15" width="12.6640625" style="12" customWidth="1"/>
    <col min="16" max="16" width="17.77734375" style="12" customWidth="1"/>
    <col min="17" max="17" width="8.88671875" style="12"/>
    <col min="18" max="18" width="17.77734375" style="12" customWidth="1"/>
    <col min="19" max="19" width="13.5546875" style="12" customWidth="1"/>
    <col min="20" max="20" width="14.21875" style="12" customWidth="1"/>
    <col min="21" max="21" width="15.6640625" style="12" customWidth="1"/>
    <col min="22" max="16384" width="8.88671875" style="12"/>
  </cols>
  <sheetData>
    <row r="1" spans="1:39">
      <c r="A1" s="74" t="s">
        <v>2231</v>
      </c>
      <c r="B1" s="74"/>
      <c r="C1" s="74"/>
      <c r="D1" s="74"/>
      <c r="E1" s="74"/>
      <c r="F1" s="74"/>
      <c r="G1" s="74"/>
      <c r="H1" s="74"/>
      <c r="K1" s="74" t="s">
        <v>832</v>
      </c>
      <c r="L1" s="74"/>
      <c r="M1" s="74"/>
      <c r="N1" s="74"/>
      <c r="O1" s="74"/>
      <c r="P1" s="74"/>
      <c r="R1" s="82" t="s">
        <v>833</v>
      </c>
      <c r="S1" s="82"/>
      <c r="T1" s="82"/>
      <c r="U1" s="82"/>
      <c r="W1" s="74" t="s">
        <v>2232</v>
      </c>
      <c r="X1" s="74"/>
      <c r="Y1" s="74"/>
      <c r="Z1" s="74"/>
      <c r="AA1" s="74"/>
      <c r="AC1" s="69" t="s">
        <v>2300</v>
      </c>
      <c r="AD1" s="69"/>
      <c r="AE1" s="69"/>
      <c r="AG1" s="74" t="s">
        <v>2301</v>
      </c>
      <c r="AH1" s="74"/>
      <c r="AI1" s="74"/>
      <c r="AJ1" s="74"/>
      <c r="AK1" s="74"/>
      <c r="AL1" s="74"/>
      <c r="AM1" s="74"/>
    </row>
    <row r="2" spans="1:39" ht="56.4" customHeight="1">
      <c r="A2" s="5" t="s">
        <v>24</v>
      </c>
      <c r="B2" s="5" t="s">
        <v>834</v>
      </c>
      <c r="C2" s="5" t="s">
        <v>835</v>
      </c>
      <c r="D2" s="5" t="s">
        <v>836</v>
      </c>
      <c r="E2" s="5" t="s">
        <v>837</v>
      </c>
      <c r="F2" s="5" t="s">
        <v>838</v>
      </c>
      <c r="G2" s="5" t="s">
        <v>839</v>
      </c>
      <c r="H2" s="5" t="s">
        <v>840</v>
      </c>
      <c r="K2" s="5" t="s">
        <v>24</v>
      </c>
      <c r="L2" s="14" t="s">
        <v>841</v>
      </c>
      <c r="M2" s="14" t="s">
        <v>842</v>
      </c>
      <c r="N2" s="14" t="s">
        <v>843</v>
      </c>
      <c r="O2" s="14" t="s">
        <v>844</v>
      </c>
      <c r="P2" s="14" t="s">
        <v>832</v>
      </c>
      <c r="R2" s="14" t="s">
        <v>845</v>
      </c>
      <c r="S2" s="5" t="s">
        <v>846</v>
      </c>
      <c r="T2" s="14" t="s">
        <v>847</v>
      </c>
      <c r="U2" s="14" t="s">
        <v>833</v>
      </c>
      <c r="W2" s="69" t="s">
        <v>2299</v>
      </c>
      <c r="X2" s="69"/>
      <c r="Y2" s="69"/>
      <c r="Z2" s="69"/>
      <c r="AA2" s="69"/>
      <c r="AC2" s="69"/>
      <c r="AD2" s="69"/>
      <c r="AE2" s="69"/>
      <c r="AG2" s="69" t="s">
        <v>2302</v>
      </c>
      <c r="AH2" s="69"/>
      <c r="AI2" s="69"/>
      <c r="AJ2" s="69"/>
      <c r="AK2" s="69"/>
      <c r="AL2" s="69"/>
      <c r="AM2" s="69"/>
    </row>
    <row r="3" spans="1:39">
      <c r="A3" s="5" t="s">
        <v>848</v>
      </c>
      <c r="B3" s="6">
        <v>46874.28</v>
      </c>
      <c r="C3" s="6">
        <v>2982.89</v>
      </c>
      <c r="D3" s="5">
        <f>B3+C3</f>
        <v>49857.17</v>
      </c>
      <c r="E3" s="6">
        <v>70642.73</v>
      </c>
      <c r="F3" s="5">
        <f>D3/E3</f>
        <v>0.70576505183194405</v>
      </c>
      <c r="G3" s="5">
        <f>D3/(D3+E3)</f>
        <v>0.41375279149609301</v>
      </c>
      <c r="H3" s="5">
        <f>E3/(D3+E3)</f>
        <v>0.58624720850390699</v>
      </c>
      <c r="K3" s="5" t="s">
        <v>848</v>
      </c>
      <c r="L3" s="6">
        <v>13379.3</v>
      </c>
      <c r="M3" s="6">
        <v>3531.13</v>
      </c>
      <c r="N3" s="5">
        <v>502.16</v>
      </c>
      <c r="O3" s="6">
        <f>L3+M3-N3</f>
        <v>16408.27</v>
      </c>
      <c r="P3" s="5">
        <f>O3/M3</f>
        <v>4.6467476416897702</v>
      </c>
      <c r="R3" s="6">
        <v>4435.54</v>
      </c>
      <c r="S3" s="6">
        <f>O3+R4</f>
        <v>21275.42</v>
      </c>
      <c r="T3" s="6">
        <v>11380.95</v>
      </c>
      <c r="U3" s="5">
        <f>(D3-T3)/S3</f>
        <v>1.8084822767306099</v>
      </c>
      <c r="W3" s="69"/>
      <c r="X3" s="69"/>
      <c r="Y3" s="69"/>
      <c r="Z3" s="69"/>
      <c r="AA3" s="69"/>
      <c r="AG3" s="69"/>
      <c r="AH3" s="69"/>
      <c r="AI3" s="69"/>
      <c r="AJ3" s="69"/>
      <c r="AK3" s="69"/>
      <c r="AL3" s="69"/>
      <c r="AM3" s="69"/>
    </row>
    <row r="4" spans="1:39">
      <c r="A4" s="5" t="s">
        <v>849</v>
      </c>
      <c r="B4" s="6">
        <v>36703.94</v>
      </c>
      <c r="C4" s="6">
        <v>2916.72</v>
      </c>
      <c r="D4" s="5">
        <f>B4+C4</f>
        <v>39620.660000000003</v>
      </c>
      <c r="E4" s="6">
        <v>94381.2</v>
      </c>
      <c r="F4" s="5">
        <f>D4/E4</f>
        <v>0.419793984395197</v>
      </c>
      <c r="G4" s="5">
        <f>D4/(D4+E4)</f>
        <v>0.29567246305387102</v>
      </c>
      <c r="H4" s="5">
        <f>E4/(D4+E4)</f>
        <v>0.70432753694612904</v>
      </c>
      <c r="K4" s="5" t="s">
        <v>849</v>
      </c>
      <c r="L4" s="6">
        <v>17021.59</v>
      </c>
      <c r="M4" s="6">
        <v>2980.99</v>
      </c>
      <c r="N4" s="6">
        <v>1666.14</v>
      </c>
      <c r="O4" s="6">
        <f t="shared" ref="O4:O6" si="0">L4+M4-N4</f>
        <v>18336.439999999999</v>
      </c>
      <c r="P4" s="5">
        <f t="shared" ref="P4:P6" si="1">O4/M4</f>
        <v>6.15112429092349</v>
      </c>
      <c r="R4" s="6">
        <v>4867.1499999999996</v>
      </c>
      <c r="S4" s="6">
        <f>O4+R3</f>
        <v>22771.98</v>
      </c>
      <c r="T4" s="6">
        <v>14105.26</v>
      </c>
      <c r="U4" s="5">
        <f t="shared" ref="U4:U6" si="2">(D4-T4)/S4</f>
        <v>1.12047349418013</v>
      </c>
      <c r="W4" s="69"/>
      <c r="X4" s="69"/>
      <c r="Y4" s="69"/>
      <c r="Z4" s="69"/>
      <c r="AA4" s="69"/>
      <c r="AG4" s="69"/>
      <c r="AH4" s="69"/>
      <c r="AI4" s="69"/>
      <c r="AJ4" s="69"/>
      <c r="AK4" s="69"/>
      <c r="AL4" s="69"/>
      <c r="AM4" s="69"/>
    </row>
    <row r="5" spans="1:39">
      <c r="A5" s="5" t="s">
        <v>850</v>
      </c>
      <c r="B5" s="6">
        <v>43477.2</v>
      </c>
      <c r="C5" s="6">
        <v>2601.61</v>
      </c>
      <c r="D5" s="5">
        <f>B5+C5</f>
        <v>46078.81</v>
      </c>
      <c r="E5" s="6">
        <v>98392.59</v>
      </c>
      <c r="F5" s="5">
        <f>D5/E5</f>
        <v>0.46831585589931102</v>
      </c>
      <c r="G5" s="5">
        <f>D5/(D5+E5)</f>
        <v>0.31894762562001899</v>
      </c>
      <c r="H5" s="5">
        <f>E5/(D5+E5)</f>
        <v>0.68105237437998101</v>
      </c>
      <c r="K5" s="5" t="s">
        <v>850</v>
      </c>
      <c r="L5" s="6">
        <v>10056.959999999999</v>
      </c>
      <c r="M5" s="6">
        <v>3490.36</v>
      </c>
      <c r="N5" s="6">
        <v>2889.01</v>
      </c>
      <c r="O5" s="6">
        <f t="shared" si="0"/>
        <v>10658.31</v>
      </c>
      <c r="P5" s="5">
        <f t="shared" si="1"/>
        <v>3.0536420311944901</v>
      </c>
      <c r="R5" s="6">
        <v>5691.74</v>
      </c>
      <c r="S5" s="6">
        <f t="shared" ref="S5:S6" si="3">O5+R5</f>
        <v>16350.05</v>
      </c>
      <c r="T5" s="6">
        <v>11592.03</v>
      </c>
      <c r="U5" s="5">
        <f t="shared" si="2"/>
        <v>2.1092767300405799</v>
      </c>
      <c r="W5" s="69"/>
      <c r="X5" s="69"/>
      <c r="Y5" s="69"/>
      <c r="Z5" s="69"/>
      <c r="AA5" s="69"/>
      <c r="AG5" s="69"/>
      <c r="AH5" s="69"/>
      <c r="AI5" s="69"/>
      <c r="AJ5" s="69"/>
      <c r="AK5" s="69"/>
      <c r="AL5" s="69"/>
      <c r="AM5" s="69"/>
    </row>
    <row r="6" spans="1:39">
      <c r="A6" s="5" t="s">
        <v>851</v>
      </c>
      <c r="B6" s="6">
        <v>9905.9599999999991</v>
      </c>
      <c r="C6" s="6">
        <v>2403.34</v>
      </c>
      <c r="D6" s="5">
        <f>B6+C6</f>
        <v>12309.3</v>
      </c>
      <c r="E6" s="6">
        <v>78475.47</v>
      </c>
      <c r="F6" s="5">
        <f>D6/E6</f>
        <v>0.15685538423662801</v>
      </c>
      <c r="G6" s="5">
        <f>D6/(D6+E6)</f>
        <v>0.13558772027510799</v>
      </c>
      <c r="H6" s="5">
        <f>E6/(D6+E6)</f>
        <v>0.86441227972489199</v>
      </c>
      <c r="K6" s="5" t="s">
        <v>851</v>
      </c>
      <c r="L6" s="6">
        <v>9374.5</v>
      </c>
      <c r="M6" s="6">
        <v>5159.6899999999996</v>
      </c>
      <c r="N6" s="6">
        <v>8399.94</v>
      </c>
      <c r="O6" s="6">
        <f t="shared" si="0"/>
        <v>6134.25</v>
      </c>
      <c r="P6" s="5">
        <f t="shared" si="1"/>
        <v>1.1888795644699599</v>
      </c>
      <c r="R6" s="6">
        <v>5819.06</v>
      </c>
      <c r="S6" s="6">
        <f t="shared" si="3"/>
        <v>11953.31</v>
      </c>
      <c r="T6" s="6">
        <v>16582.7</v>
      </c>
      <c r="U6" s="5">
        <f t="shared" si="2"/>
        <v>-0.35750766942378298</v>
      </c>
      <c r="W6" s="69"/>
      <c r="X6" s="69"/>
      <c r="Y6" s="69"/>
      <c r="Z6" s="69"/>
      <c r="AA6" s="69"/>
      <c r="AG6" s="69"/>
      <c r="AH6" s="69"/>
      <c r="AI6" s="69"/>
      <c r="AJ6" s="69"/>
      <c r="AK6" s="69"/>
      <c r="AL6" s="69"/>
      <c r="AM6" s="69"/>
    </row>
    <row r="7" spans="1:39">
      <c r="W7" s="69"/>
      <c r="X7" s="69"/>
      <c r="Y7" s="69"/>
      <c r="Z7" s="69"/>
      <c r="AA7" s="69"/>
      <c r="AG7" s="69"/>
      <c r="AH7" s="69"/>
      <c r="AI7" s="69"/>
      <c r="AJ7" s="69"/>
      <c r="AK7" s="69"/>
      <c r="AL7" s="69"/>
      <c r="AM7" s="69"/>
    </row>
    <row r="8" spans="1:39">
      <c r="W8" s="69"/>
      <c r="X8" s="69"/>
      <c r="Y8" s="69"/>
      <c r="Z8" s="69"/>
      <c r="AA8" s="69"/>
      <c r="AG8" s="69"/>
      <c r="AH8" s="69"/>
      <c r="AI8" s="69"/>
      <c r="AJ8" s="69"/>
      <c r="AK8" s="69"/>
      <c r="AL8" s="69"/>
      <c r="AM8" s="69"/>
    </row>
    <row r="9" spans="1:39">
      <c r="W9" s="69"/>
      <c r="X9" s="69"/>
      <c r="Y9" s="69"/>
      <c r="Z9" s="69"/>
      <c r="AA9" s="69"/>
      <c r="AG9" s="69"/>
      <c r="AH9" s="69"/>
      <c r="AI9" s="69"/>
      <c r="AJ9" s="69"/>
      <c r="AK9" s="69"/>
      <c r="AL9" s="69"/>
      <c r="AM9" s="69"/>
    </row>
    <row r="10" spans="1:39">
      <c r="AG10" s="69"/>
      <c r="AH10" s="69"/>
      <c r="AI10" s="69"/>
      <c r="AJ10" s="69"/>
      <c r="AK10" s="69"/>
      <c r="AL10" s="69"/>
      <c r="AM10" s="69"/>
    </row>
    <row r="11" spans="1:39">
      <c r="AG11" s="69"/>
      <c r="AH11" s="69"/>
      <c r="AI11" s="69"/>
      <c r="AJ11" s="69"/>
      <c r="AK11" s="69"/>
      <c r="AL11" s="69"/>
      <c r="AM11" s="69"/>
    </row>
    <row r="12" spans="1:39">
      <c r="AG12" s="69"/>
      <c r="AH12" s="69"/>
      <c r="AI12" s="69"/>
      <c r="AJ12" s="69"/>
      <c r="AK12" s="69"/>
      <c r="AL12" s="69"/>
      <c r="AM12" s="69"/>
    </row>
    <row r="13" spans="1:39">
      <c r="AG13" s="69"/>
      <c r="AH13" s="69"/>
      <c r="AI13" s="69"/>
      <c r="AJ13" s="69"/>
      <c r="AK13" s="69"/>
      <c r="AL13" s="69"/>
      <c r="AM13" s="69"/>
    </row>
    <row r="14" spans="1:39">
      <c r="AG14" s="69"/>
      <c r="AH14" s="69"/>
      <c r="AI14" s="69"/>
      <c r="AJ14" s="69"/>
      <c r="AK14" s="69"/>
      <c r="AL14" s="69"/>
      <c r="AM14" s="69"/>
    </row>
    <row r="15" spans="1:39">
      <c r="AG15" s="69"/>
      <c r="AH15" s="69"/>
      <c r="AI15" s="69"/>
      <c r="AJ15" s="69"/>
      <c r="AK15" s="69"/>
      <c r="AL15" s="69"/>
      <c r="AM15" s="69"/>
    </row>
    <row r="16" spans="1:39">
      <c r="AG16" s="69"/>
      <c r="AH16" s="69"/>
      <c r="AI16" s="69"/>
      <c r="AJ16" s="69"/>
      <c r="AK16" s="69"/>
      <c r="AL16" s="69"/>
      <c r="AM16" s="69"/>
    </row>
    <row r="17" spans="33:39">
      <c r="AG17" s="69"/>
      <c r="AH17" s="69"/>
      <c r="AI17" s="69"/>
      <c r="AJ17" s="69"/>
      <c r="AK17" s="69"/>
      <c r="AL17" s="69"/>
      <c r="AM17" s="69"/>
    </row>
    <row r="18" spans="33:39">
      <c r="AG18" s="69"/>
      <c r="AH18" s="69"/>
      <c r="AI18" s="69"/>
      <c r="AJ18" s="69"/>
      <c r="AK18" s="69"/>
      <c r="AL18" s="69"/>
      <c r="AM18" s="69"/>
    </row>
    <row r="19" spans="33:39">
      <c r="AG19" s="69"/>
      <c r="AH19" s="69"/>
      <c r="AI19" s="69"/>
      <c r="AJ19" s="69"/>
      <c r="AK19" s="69"/>
      <c r="AL19" s="69"/>
      <c r="AM19" s="69"/>
    </row>
    <row r="20" spans="33:39">
      <c r="AG20" s="69"/>
      <c r="AH20" s="69"/>
      <c r="AI20" s="69"/>
      <c r="AJ20" s="69"/>
      <c r="AK20" s="69"/>
      <c r="AL20" s="69"/>
      <c r="AM20" s="69"/>
    </row>
  </sheetData>
  <sortState xmlns:xlrd2="http://schemas.microsoft.com/office/spreadsheetml/2017/richdata2" ref="A3:A6">
    <sortCondition descending="1" ref="A3:A6"/>
  </sortState>
  <mergeCells count="8">
    <mergeCell ref="W2:AA9"/>
    <mergeCell ref="AC1:AE2"/>
    <mergeCell ref="AG1:AM1"/>
    <mergeCell ref="AG2:AM20"/>
    <mergeCell ref="A1:H1"/>
    <mergeCell ref="K1:P1"/>
    <mergeCell ref="R1:U1"/>
    <mergeCell ref="W1:AA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63"/>
  <sheetViews>
    <sheetView zoomScale="73" zoomScaleNormal="61" workbookViewId="0">
      <selection activeCell="H6" sqref="H6"/>
    </sheetView>
  </sheetViews>
  <sheetFormatPr defaultColWidth="8.88671875" defaultRowHeight="18"/>
  <cols>
    <col min="1" max="1" width="8.88671875" style="12"/>
    <col min="2" max="2" width="56.5546875" style="12" customWidth="1"/>
    <col min="3" max="3" width="16.109375" style="12" customWidth="1"/>
    <col min="4" max="4" width="40.77734375" style="12" customWidth="1"/>
    <col min="5" max="5" width="12.6640625" style="12" customWidth="1"/>
    <col min="6" max="6" width="10" style="12" customWidth="1"/>
    <col min="7" max="7" width="29" style="12" customWidth="1"/>
    <col min="8" max="8" width="14.88671875" style="12" customWidth="1"/>
    <col min="9" max="9" width="12.6640625" style="12" customWidth="1"/>
    <col min="10" max="10" width="16.77734375" style="12" customWidth="1"/>
    <col min="11" max="12" width="13.109375" style="12" customWidth="1"/>
    <col min="13" max="13" width="10.44140625" style="12" customWidth="1"/>
    <col min="14" max="16384" width="8.88671875" style="12"/>
  </cols>
  <sheetData>
    <row r="1" spans="1:13">
      <c r="A1" s="5" t="s">
        <v>852</v>
      </c>
      <c r="B1" s="5" t="s">
        <v>853</v>
      </c>
      <c r="C1" s="5" t="s">
        <v>854</v>
      </c>
      <c r="D1" s="59" t="s">
        <v>855</v>
      </c>
      <c r="E1" s="59"/>
      <c r="F1" s="59"/>
      <c r="G1" s="59"/>
    </row>
    <row r="2" spans="1:13" ht="58.8" customHeight="1">
      <c r="A2" s="1">
        <v>1</v>
      </c>
      <c r="B2" s="13" t="s">
        <v>856</v>
      </c>
      <c r="C2" s="21">
        <v>5</v>
      </c>
      <c r="D2" s="69" t="s">
        <v>857</v>
      </c>
      <c r="E2" s="69"/>
      <c r="F2" s="69"/>
      <c r="G2" s="69"/>
      <c r="J2" s="5" t="s">
        <v>858</v>
      </c>
      <c r="K2" s="14" t="s">
        <v>859</v>
      </c>
      <c r="L2" s="14" t="s">
        <v>860</v>
      </c>
      <c r="M2" s="14" t="s">
        <v>861</v>
      </c>
    </row>
    <row r="3" spans="1:13" ht="37.799999999999997" customHeight="1">
      <c r="A3" s="1">
        <v>2</v>
      </c>
      <c r="B3" s="13" t="s">
        <v>862</v>
      </c>
      <c r="C3" s="21">
        <v>1</v>
      </c>
      <c r="D3" s="69" t="s">
        <v>2233</v>
      </c>
      <c r="E3" s="69"/>
      <c r="F3" s="69"/>
      <c r="G3" s="69"/>
      <c r="J3" s="5" t="s">
        <v>848</v>
      </c>
      <c r="K3" s="6">
        <v>82439.98</v>
      </c>
      <c r="L3" s="6">
        <v>42010.2</v>
      </c>
      <c r="M3" s="5">
        <f>K3/L3</f>
        <v>1.9623800886451386</v>
      </c>
    </row>
    <row r="4" spans="1:13" ht="78.599999999999994" customHeight="1">
      <c r="A4" s="1">
        <v>3</v>
      </c>
      <c r="B4" s="13" t="s">
        <v>863</v>
      </c>
      <c r="C4" s="21">
        <v>3</v>
      </c>
      <c r="D4" s="69" t="s">
        <v>2289</v>
      </c>
      <c r="E4" s="69"/>
      <c r="F4" s="69"/>
      <c r="G4" s="69"/>
      <c r="J4" s="5" t="s">
        <v>849</v>
      </c>
      <c r="K4" s="6">
        <v>88009.4</v>
      </c>
      <c r="L4" s="6">
        <v>46894.31</v>
      </c>
      <c r="M4" s="5">
        <f t="shared" ref="M4:M6" si="0">K4/L4</f>
        <v>1.8767607413351428</v>
      </c>
    </row>
    <row r="5" spans="1:13" ht="55.8" customHeight="1">
      <c r="A5" s="1">
        <v>4</v>
      </c>
      <c r="B5" s="13" t="s">
        <v>864</v>
      </c>
      <c r="C5" s="21">
        <v>1</v>
      </c>
      <c r="D5" s="69" t="s">
        <v>2290</v>
      </c>
      <c r="E5" s="69"/>
      <c r="F5" s="69"/>
      <c r="G5" s="69"/>
      <c r="J5" s="5" t="s">
        <v>850</v>
      </c>
      <c r="K5" s="6">
        <v>84236.37</v>
      </c>
      <c r="L5" s="6">
        <v>45462.42</v>
      </c>
      <c r="M5" s="5">
        <f t="shared" si="0"/>
        <v>1.8528791472165362</v>
      </c>
    </row>
    <row r="6" spans="1:13" ht="73.8" customHeight="1">
      <c r="A6" s="1">
        <v>5</v>
      </c>
      <c r="B6" s="13" t="s">
        <v>865</v>
      </c>
      <c r="C6" s="21">
        <v>5</v>
      </c>
      <c r="D6" s="69" t="s">
        <v>2292</v>
      </c>
      <c r="E6" s="69"/>
      <c r="F6" s="69"/>
      <c r="G6" s="69"/>
      <c r="J6" s="5" t="s">
        <v>851</v>
      </c>
      <c r="K6" s="6">
        <v>74280.820000000007</v>
      </c>
      <c r="L6" s="6">
        <v>58185.87</v>
      </c>
      <c r="M6" s="5">
        <f t="shared" si="0"/>
        <v>1.2766126896444103</v>
      </c>
    </row>
    <row r="8" spans="1:13" ht="18" customHeight="1">
      <c r="A8" s="1">
        <v>1</v>
      </c>
      <c r="B8" s="5" t="s">
        <v>832</v>
      </c>
      <c r="D8" s="14" t="s">
        <v>833</v>
      </c>
      <c r="G8" s="5" t="s">
        <v>866</v>
      </c>
      <c r="K8" s="59" t="s">
        <v>861</v>
      </c>
      <c r="L8" s="59"/>
    </row>
    <row r="19" spans="1:21">
      <c r="H19" s="15"/>
    </row>
    <row r="20" spans="1:21" ht="126.6" customHeight="1">
      <c r="B20" s="14" t="s">
        <v>867</v>
      </c>
      <c r="D20" s="14" t="s">
        <v>868</v>
      </c>
      <c r="G20" s="14" t="s">
        <v>869</v>
      </c>
      <c r="K20" s="69" t="s">
        <v>870</v>
      </c>
      <c r="L20" s="69"/>
      <c r="M20" s="69"/>
    </row>
    <row r="22" spans="1:21" ht="18" customHeight="1">
      <c r="A22" s="1">
        <v>2</v>
      </c>
      <c r="B22" s="5" t="s">
        <v>871</v>
      </c>
      <c r="C22" s="5" t="s">
        <v>872</v>
      </c>
      <c r="D22" s="5" t="s">
        <v>873</v>
      </c>
      <c r="E22" s="5" t="s">
        <v>874</v>
      </c>
      <c r="F22" s="5" t="s">
        <v>875</v>
      </c>
      <c r="G22" s="5" t="s">
        <v>876</v>
      </c>
      <c r="H22" s="5" t="s">
        <v>877</v>
      </c>
      <c r="I22" s="5" t="s">
        <v>878</v>
      </c>
      <c r="J22" s="5" t="s">
        <v>879</v>
      </c>
      <c r="L22" s="69" t="s">
        <v>2291</v>
      </c>
      <c r="M22" s="69"/>
      <c r="N22" s="69"/>
      <c r="O22" s="69"/>
      <c r="P22" s="69"/>
      <c r="Q22" s="69"/>
      <c r="R22" s="69"/>
      <c r="S22" s="69"/>
      <c r="T22" s="69"/>
      <c r="U22" s="69"/>
    </row>
    <row r="23" spans="1:21">
      <c r="B23" s="14" t="s">
        <v>880</v>
      </c>
      <c r="C23" s="5">
        <v>49.08</v>
      </c>
      <c r="D23" s="16">
        <v>9.35E-2</v>
      </c>
      <c r="E23" s="16">
        <v>0.47339999999999999</v>
      </c>
      <c r="F23" s="16">
        <v>0.35310000000000002</v>
      </c>
      <c r="G23" s="16">
        <v>0.26519999999999999</v>
      </c>
      <c r="H23" s="5">
        <v>604.57000000000005</v>
      </c>
      <c r="I23" s="5">
        <v>15.25</v>
      </c>
      <c r="J23" s="5">
        <v>1.48</v>
      </c>
      <c r="L23" s="69"/>
      <c r="M23" s="69"/>
      <c r="N23" s="69"/>
      <c r="O23" s="69"/>
      <c r="P23" s="69"/>
      <c r="Q23" s="69"/>
      <c r="R23" s="69"/>
      <c r="S23" s="69"/>
      <c r="T23" s="69"/>
      <c r="U23" s="69"/>
    </row>
    <row r="24" spans="1:21">
      <c r="B24" s="17" t="s">
        <v>881</v>
      </c>
      <c r="C24" s="5">
        <v>61.67</v>
      </c>
      <c r="D24" s="16">
        <v>0.23499999999999999</v>
      </c>
      <c r="E24" s="16">
        <v>0.128</v>
      </c>
      <c r="F24" s="16">
        <v>8.6999999999999994E-2</v>
      </c>
      <c r="G24" s="16">
        <v>0.1613</v>
      </c>
      <c r="H24" s="5">
        <v>26.06</v>
      </c>
      <c r="I24" s="5">
        <v>6.44</v>
      </c>
      <c r="J24" s="5">
        <v>0.25</v>
      </c>
      <c r="L24" s="69"/>
      <c r="M24" s="69"/>
      <c r="N24" s="69"/>
      <c r="O24" s="69"/>
      <c r="P24" s="69"/>
      <c r="Q24" s="69"/>
      <c r="R24" s="69"/>
      <c r="S24" s="69"/>
      <c r="T24" s="69"/>
      <c r="U24" s="69"/>
    </row>
    <row r="25" spans="1:21">
      <c r="B25" s="17" t="s">
        <v>882</v>
      </c>
      <c r="C25" s="5">
        <v>42.78</v>
      </c>
      <c r="D25" s="16">
        <v>0.1245</v>
      </c>
      <c r="E25" s="16">
        <v>0.32219999999999999</v>
      </c>
      <c r="F25" s="16">
        <v>0.2349</v>
      </c>
      <c r="G25" s="16">
        <v>0.3881</v>
      </c>
      <c r="H25" s="5">
        <v>70.05</v>
      </c>
      <c r="I25" s="5">
        <v>10.5</v>
      </c>
      <c r="J25" s="5">
        <v>1.7</v>
      </c>
      <c r="L25" s="69"/>
      <c r="M25" s="69"/>
      <c r="N25" s="69"/>
      <c r="O25" s="69"/>
      <c r="P25" s="69"/>
      <c r="Q25" s="69"/>
      <c r="R25" s="69"/>
      <c r="S25" s="69"/>
      <c r="T25" s="69"/>
      <c r="U25" s="69"/>
    </row>
    <row r="26" spans="1:21">
      <c r="B26" s="5" t="s">
        <v>883</v>
      </c>
      <c r="C26" s="5">
        <f>AVERAGE(C23:C25)</f>
        <v>51.176666666666669</v>
      </c>
      <c r="D26" s="16">
        <f>AVERAGE(D23:D25)</f>
        <v>0.151</v>
      </c>
      <c r="E26" s="16">
        <f>AVERAGE(E23:E25)</f>
        <v>0.30786666666666668</v>
      </c>
      <c r="F26" s="16">
        <f>AVERAGE(F23:F25)</f>
        <v>0.22500000000000001</v>
      </c>
      <c r="G26" s="16">
        <f t="shared" ref="G26:J26" si="1">AVERAGE(G23:G25)</f>
        <v>0.27153333333333335</v>
      </c>
      <c r="H26" s="18">
        <f t="shared" si="1"/>
        <v>233.55999999999997</v>
      </c>
      <c r="I26" s="18">
        <f t="shared" si="1"/>
        <v>10.729999999999999</v>
      </c>
      <c r="J26" s="18">
        <f t="shared" si="1"/>
        <v>1.1433333333333333</v>
      </c>
      <c r="L26" s="69"/>
      <c r="M26" s="69"/>
      <c r="N26" s="69"/>
      <c r="O26" s="69"/>
      <c r="P26" s="69"/>
      <c r="Q26" s="69"/>
      <c r="R26" s="69"/>
      <c r="S26" s="69"/>
      <c r="T26" s="69"/>
      <c r="U26" s="69"/>
    </row>
    <row r="27" spans="1:21">
      <c r="D27" s="19"/>
      <c r="E27" s="19"/>
      <c r="F27" s="19"/>
      <c r="G27" s="19"/>
      <c r="H27" s="20"/>
      <c r="I27" s="20"/>
      <c r="J27" s="20"/>
      <c r="L27" s="69"/>
      <c r="M27" s="69"/>
      <c r="N27" s="69"/>
      <c r="O27" s="69"/>
      <c r="P27" s="69"/>
      <c r="Q27" s="69"/>
      <c r="R27" s="69"/>
      <c r="S27" s="69"/>
      <c r="T27" s="69"/>
      <c r="U27" s="69"/>
    </row>
    <row r="28" spans="1:21">
      <c r="B28" s="5" t="s">
        <v>884</v>
      </c>
      <c r="C28" s="5">
        <v>-47</v>
      </c>
      <c r="D28" s="16">
        <v>1.9800000000000002E-2</v>
      </c>
      <c r="E28" s="16" t="s">
        <v>885</v>
      </c>
      <c r="F28" s="16">
        <v>-0.21179999999999999</v>
      </c>
      <c r="G28" s="5" t="s">
        <v>885</v>
      </c>
      <c r="H28" s="5">
        <v>-31.01</v>
      </c>
      <c r="I28" s="5">
        <v>5.36</v>
      </c>
      <c r="J28" s="5">
        <v>0.17</v>
      </c>
      <c r="L28" s="69"/>
      <c r="M28" s="69"/>
      <c r="N28" s="69"/>
      <c r="O28" s="69"/>
      <c r="P28" s="69"/>
      <c r="Q28" s="69"/>
      <c r="R28" s="69"/>
      <c r="S28" s="69"/>
      <c r="T28" s="69"/>
      <c r="U28" s="69"/>
    </row>
    <row r="30" spans="1:21" ht="35.4" customHeight="1">
      <c r="A30" s="22">
        <v>3</v>
      </c>
      <c r="B30" s="14" t="s">
        <v>2234</v>
      </c>
      <c r="C30" s="14" t="s">
        <v>2235</v>
      </c>
      <c r="D30" s="14" t="s">
        <v>2236</v>
      </c>
      <c r="E30" s="14" t="s">
        <v>2235</v>
      </c>
      <c r="F30" s="59" t="s">
        <v>2237</v>
      </c>
      <c r="G30" s="59"/>
      <c r="H30" s="5" t="s">
        <v>34</v>
      </c>
    </row>
    <row r="31" spans="1:21">
      <c r="B31" s="5">
        <f>_xlfn.VAR.P('Part A'!G3:G750)</f>
        <v>4.0245301109342088E-4</v>
      </c>
      <c r="C31" s="5">
        <f>SQRT(B31)</f>
        <v>2.0061231544783606E-2</v>
      </c>
      <c r="D31" s="5">
        <f>_xlfn.VAR.P('Part A'!C3:C750)</f>
        <v>8.0537199760305375E-5</v>
      </c>
      <c r="E31" s="5">
        <f>SQRT(D31)</f>
        <v>8.9742520446166076E-3</v>
      </c>
      <c r="F31" s="59">
        <f>_xlfn.COVARIANCE.P('Part A'!G3:G750,'Part A'!C3:C750)</f>
        <v>6.9153116497176536E-5</v>
      </c>
      <c r="G31" s="59"/>
      <c r="H31" s="5">
        <f>F31/D31</f>
        <v>0.85864813655043726</v>
      </c>
    </row>
    <row r="32" spans="1:21">
      <c r="B32" s="69" t="s">
        <v>2238</v>
      </c>
      <c r="C32" s="69"/>
      <c r="D32" s="69"/>
      <c r="E32" s="69"/>
      <c r="F32" s="69"/>
      <c r="G32" s="69"/>
      <c r="H32" s="69"/>
    </row>
    <row r="33" spans="1:28">
      <c r="B33" s="69"/>
      <c r="C33" s="69"/>
      <c r="D33" s="69"/>
      <c r="E33" s="69"/>
      <c r="F33" s="69"/>
      <c r="G33" s="69"/>
      <c r="H33" s="69"/>
    </row>
    <row r="36" spans="1:28" ht="18" customHeight="1">
      <c r="A36" s="1">
        <v>4</v>
      </c>
      <c r="B36" s="5" t="s">
        <v>24</v>
      </c>
      <c r="C36" s="5" t="s">
        <v>2243</v>
      </c>
      <c r="D36" s="5" t="s">
        <v>873</v>
      </c>
      <c r="E36" s="5" t="s">
        <v>38</v>
      </c>
      <c r="F36" s="59" t="s">
        <v>2245</v>
      </c>
      <c r="G36" s="59"/>
      <c r="H36" s="5" t="s">
        <v>2246</v>
      </c>
      <c r="I36" s="59" t="s">
        <v>2247</v>
      </c>
      <c r="J36" s="59"/>
      <c r="K36" s="5" t="s">
        <v>2248</v>
      </c>
      <c r="L36" s="59" t="s">
        <v>2249</v>
      </c>
      <c r="M36" s="59"/>
      <c r="O36" s="83" t="s">
        <v>2293</v>
      </c>
      <c r="P36" s="83"/>
      <c r="Q36" s="83"/>
      <c r="R36" s="83"/>
      <c r="S36" s="83"/>
      <c r="T36" s="83"/>
      <c r="U36" s="83"/>
      <c r="V36" s="83"/>
      <c r="W36" s="83"/>
      <c r="X36" s="83"/>
      <c r="Y36" s="83"/>
      <c r="Z36" s="83"/>
      <c r="AA36" s="83"/>
      <c r="AB36" s="83"/>
    </row>
    <row r="37" spans="1:28">
      <c r="B37" s="5" t="s">
        <v>848</v>
      </c>
      <c r="C37" s="6">
        <v>109439.29</v>
      </c>
      <c r="D37" s="5" t="s">
        <v>885</v>
      </c>
      <c r="E37" s="5">
        <v>34.380000000000003</v>
      </c>
      <c r="F37" s="59" t="s">
        <v>885</v>
      </c>
      <c r="G37" s="59"/>
      <c r="H37" s="6">
        <v>13379.3</v>
      </c>
      <c r="I37" s="84">
        <f>H37/C37</f>
        <v>0.12225316885736374</v>
      </c>
      <c r="J37" s="84"/>
      <c r="K37" s="6">
        <v>10567.69</v>
      </c>
      <c r="L37" s="84">
        <f>K37/C37</f>
        <v>9.6562121336861748E-2</v>
      </c>
      <c r="M37" s="84"/>
      <c r="O37" s="83"/>
      <c r="P37" s="83"/>
      <c r="Q37" s="83"/>
      <c r="R37" s="83"/>
      <c r="S37" s="83"/>
      <c r="T37" s="83"/>
      <c r="U37" s="83"/>
      <c r="V37" s="83"/>
      <c r="W37" s="83"/>
      <c r="X37" s="83"/>
      <c r="Y37" s="83"/>
      <c r="Z37" s="83"/>
      <c r="AA37" s="83"/>
      <c r="AB37" s="83"/>
    </row>
    <row r="38" spans="1:28">
      <c r="B38" s="5" t="s">
        <v>849</v>
      </c>
      <c r="C38" s="6">
        <v>123049.03</v>
      </c>
      <c r="D38" s="5">
        <f>(C38-C37)/C37</f>
        <v>0.124358811172843</v>
      </c>
      <c r="E38" s="5">
        <v>33.369999999999997</v>
      </c>
      <c r="F38" s="59">
        <f>(E38-E37)/E37</f>
        <v>-2.9377545084351513E-2</v>
      </c>
      <c r="G38" s="59"/>
      <c r="H38" s="6">
        <v>17021.59</v>
      </c>
      <c r="I38" s="85">
        <f t="shared" ref="I38:I40" si="2">H38/C38</f>
        <v>0.13833176905173492</v>
      </c>
      <c r="J38" s="86"/>
      <c r="K38" s="6">
        <v>10703.6</v>
      </c>
      <c r="L38" s="85">
        <f t="shared" ref="L38:L40" si="3">K38/C38</f>
        <v>8.6986463851035645E-2</v>
      </c>
      <c r="M38" s="86"/>
      <c r="O38" s="83"/>
      <c r="P38" s="83"/>
      <c r="Q38" s="83"/>
      <c r="R38" s="83"/>
      <c r="S38" s="83"/>
      <c r="T38" s="83"/>
      <c r="U38" s="83"/>
      <c r="V38" s="83"/>
      <c r="W38" s="83"/>
      <c r="X38" s="83"/>
      <c r="Y38" s="83"/>
      <c r="Z38" s="83"/>
      <c r="AA38" s="83"/>
      <c r="AB38" s="83"/>
    </row>
    <row r="39" spans="1:28">
      <c r="B39" s="5" t="s">
        <v>850</v>
      </c>
      <c r="C39" s="6">
        <v>115832.35</v>
      </c>
      <c r="D39" s="5">
        <f>(C39-C38)/C38</f>
        <v>-5.8648816654629406E-2</v>
      </c>
      <c r="E39" s="5">
        <v>-67.3</v>
      </c>
      <c r="F39" s="59">
        <f>(E39-E38)/E38</f>
        <v>-3.0167815403056637</v>
      </c>
      <c r="G39" s="59"/>
      <c r="H39" s="6">
        <v>10056.959999999999</v>
      </c>
      <c r="I39" s="85">
        <f t="shared" si="2"/>
        <v>8.682341332106272E-2</v>
      </c>
      <c r="J39" s="86"/>
      <c r="K39" s="6">
        <v>-18907.810000000001</v>
      </c>
      <c r="L39" s="85">
        <f t="shared" si="3"/>
        <v>-0.16323427781617139</v>
      </c>
      <c r="M39" s="86"/>
      <c r="O39" s="83"/>
      <c r="P39" s="83"/>
      <c r="Q39" s="83"/>
      <c r="R39" s="83"/>
      <c r="S39" s="83"/>
      <c r="T39" s="83"/>
      <c r="U39" s="83"/>
      <c r="V39" s="83"/>
      <c r="W39" s="83"/>
      <c r="X39" s="83"/>
      <c r="Y39" s="83"/>
      <c r="Z39" s="83"/>
      <c r="AA39" s="83"/>
      <c r="AB39" s="83"/>
    </row>
    <row r="40" spans="1:28">
      <c r="B40" s="5" t="s">
        <v>851</v>
      </c>
      <c r="C40" s="6">
        <v>118130.97</v>
      </c>
      <c r="D40" s="5">
        <f>(C40-C39)/C39</f>
        <v>1.9844369901845169E-2</v>
      </c>
      <c r="E40" s="5">
        <v>-6.01</v>
      </c>
      <c r="F40" s="59">
        <f>(E40-E39)/E39</f>
        <v>-0.91069836552748884</v>
      </c>
      <c r="G40" s="59"/>
      <c r="H40" s="6">
        <v>9374.5</v>
      </c>
      <c r="I40" s="85">
        <f t="shared" si="2"/>
        <v>7.9356835891553248E-2</v>
      </c>
      <c r="J40" s="86"/>
      <c r="K40" s="5">
        <v>644.55999999999995</v>
      </c>
      <c r="L40" s="85">
        <f t="shared" si="3"/>
        <v>5.4563168320720633E-3</v>
      </c>
      <c r="M40" s="86"/>
      <c r="O40" s="83"/>
      <c r="P40" s="83"/>
      <c r="Q40" s="83"/>
      <c r="R40" s="83"/>
      <c r="S40" s="83"/>
      <c r="T40" s="83"/>
      <c r="U40" s="83"/>
      <c r="V40" s="83"/>
      <c r="W40" s="83"/>
      <c r="X40" s="83"/>
      <c r="Y40" s="83"/>
      <c r="Z40" s="83"/>
      <c r="AA40" s="83"/>
      <c r="AB40" s="83"/>
    </row>
    <row r="41" spans="1:28">
      <c r="O41" s="83"/>
      <c r="P41" s="83"/>
      <c r="Q41" s="83"/>
      <c r="R41" s="83"/>
      <c r="S41" s="83"/>
      <c r="T41" s="83"/>
      <c r="U41" s="83"/>
      <c r="V41" s="83"/>
      <c r="W41" s="83"/>
      <c r="X41" s="83"/>
      <c r="Y41" s="83"/>
      <c r="Z41" s="83"/>
      <c r="AA41" s="83"/>
      <c r="AB41" s="83"/>
    </row>
    <row r="42" spans="1:28">
      <c r="B42" s="5" t="s">
        <v>2244</v>
      </c>
      <c r="C42" s="5">
        <f>((C40/C37)^(1/3))-1</f>
        <v>2.5801904577331669E-2</v>
      </c>
      <c r="O42" s="83"/>
      <c r="P42" s="83"/>
      <c r="Q42" s="83"/>
      <c r="R42" s="83"/>
      <c r="S42" s="83"/>
      <c r="T42" s="83"/>
      <c r="U42" s="83"/>
      <c r="V42" s="83"/>
      <c r="W42" s="83"/>
      <c r="X42" s="83"/>
      <c r="Y42" s="83"/>
      <c r="Z42" s="83"/>
      <c r="AA42" s="83"/>
      <c r="AB42" s="83"/>
    </row>
    <row r="58" spans="1:8">
      <c r="A58" s="1">
        <v>5</v>
      </c>
      <c r="B58" s="1" t="s">
        <v>2250</v>
      </c>
      <c r="D58" s="75" t="s">
        <v>2294</v>
      </c>
      <c r="E58" s="75"/>
      <c r="G58" s="79" t="s">
        <v>2296</v>
      </c>
      <c r="H58" s="79"/>
    </row>
    <row r="59" spans="1:8" ht="186.6" customHeight="1">
      <c r="B59" s="14" t="s">
        <v>2251</v>
      </c>
      <c r="D59" s="69" t="s">
        <v>2295</v>
      </c>
      <c r="E59" s="69"/>
      <c r="G59" s="69" t="s">
        <v>2297</v>
      </c>
      <c r="H59" s="69"/>
    </row>
    <row r="61" spans="1:8" ht="18" customHeight="1">
      <c r="B61" s="69" t="s">
        <v>2298</v>
      </c>
      <c r="C61" s="69"/>
      <c r="D61" s="69"/>
      <c r="E61" s="69"/>
      <c r="F61" s="69"/>
      <c r="G61" s="69"/>
      <c r="H61" s="69"/>
    </row>
    <row r="62" spans="1:8">
      <c r="B62" s="69"/>
      <c r="C62" s="69"/>
      <c r="D62" s="69"/>
      <c r="E62" s="69"/>
      <c r="F62" s="69"/>
      <c r="G62" s="69"/>
      <c r="H62" s="69"/>
    </row>
    <row r="63" spans="1:8">
      <c r="B63" s="69"/>
      <c r="C63" s="69"/>
      <c r="D63" s="69"/>
      <c r="E63" s="69"/>
      <c r="F63" s="69"/>
      <c r="G63" s="69"/>
      <c r="H63" s="69"/>
    </row>
  </sheetData>
  <mergeCells count="33">
    <mergeCell ref="D6:G6"/>
    <mergeCell ref="K8:L8"/>
    <mergeCell ref="K20:M20"/>
    <mergeCell ref="L22:U28"/>
    <mergeCell ref="D1:G1"/>
    <mergeCell ref="D2:G2"/>
    <mergeCell ref="D3:G3"/>
    <mergeCell ref="D4:G4"/>
    <mergeCell ref="D5:G5"/>
    <mergeCell ref="F38:G38"/>
    <mergeCell ref="F39:G39"/>
    <mergeCell ref="F40:G40"/>
    <mergeCell ref="I36:J36"/>
    <mergeCell ref="F30:G30"/>
    <mergeCell ref="F31:G31"/>
    <mergeCell ref="B32:H33"/>
    <mergeCell ref="F36:G36"/>
    <mergeCell ref="B61:H63"/>
    <mergeCell ref="O36:AB42"/>
    <mergeCell ref="D58:E58"/>
    <mergeCell ref="D59:E59"/>
    <mergeCell ref="G58:H58"/>
    <mergeCell ref="G59:H59"/>
    <mergeCell ref="L36:M36"/>
    <mergeCell ref="I37:J37"/>
    <mergeCell ref="I38:J38"/>
    <mergeCell ref="I39:J39"/>
    <mergeCell ref="I40:J40"/>
    <mergeCell ref="L37:M37"/>
    <mergeCell ref="L38:M38"/>
    <mergeCell ref="L39:M39"/>
    <mergeCell ref="L40:M40"/>
    <mergeCell ref="F37:G3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750"/>
  <sheetViews>
    <sheetView workbookViewId="0">
      <selection activeCell="J9" sqref="J9"/>
    </sheetView>
  </sheetViews>
  <sheetFormatPr defaultColWidth="9" defaultRowHeight="15.6"/>
  <cols>
    <col min="1" max="1" width="17.21875" customWidth="1"/>
    <col min="2" max="2" width="18.109375" customWidth="1"/>
    <col min="3" max="3" width="13.88671875" customWidth="1"/>
    <col min="4" max="4" width="15.21875" customWidth="1"/>
    <col min="5" max="5" width="15.6640625" customWidth="1"/>
    <col min="6" max="6" width="16.109375" customWidth="1"/>
    <col min="7" max="7" width="30.33203125" style="8" customWidth="1"/>
    <col min="8" max="8" width="8.88671875" customWidth="1"/>
    <col min="9" max="9" width="14.44140625" customWidth="1"/>
    <col min="10" max="10" width="17" customWidth="1"/>
  </cols>
  <sheetData>
    <row r="1" spans="1:8" ht="27" customHeight="1">
      <c r="A1" s="79" t="s">
        <v>2229</v>
      </c>
      <c r="B1" s="79"/>
      <c r="C1" s="79"/>
      <c r="D1" s="79"/>
      <c r="E1" s="79"/>
      <c r="F1" s="79"/>
      <c r="G1" s="1" t="s">
        <v>886</v>
      </c>
    </row>
    <row r="2" spans="1:8" ht="56.4" customHeight="1">
      <c r="A2" s="1" t="s">
        <v>20</v>
      </c>
      <c r="B2" s="1" t="s">
        <v>18</v>
      </c>
      <c r="C2" s="1" t="s">
        <v>887</v>
      </c>
      <c r="D2" s="1" t="s">
        <v>888</v>
      </c>
      <c r="E2" s="1" t="s">
        <v>889</v>
      </c>
      <c r="F2" s="1" t="s">
        <v>890</v>
      </c>
      <c r="G2" s="1" t="s">
        <v>891</v>
      </c>
      <c r="H2" s="9"/>
    </row>
    <row r="3" spans="1:8" ht="18">
      <c r="A3" s="2" t="s">
        <v>32</v>
      </c>
      <c r="B3" s="10">
        <v>1666.5</v>
      </c>
      <c r="C3" s="11">
        <v>1668.9</v>
      </c>
      <c r="D3" s="11">
        <v>1681.1</v>
      </c>
      <c r="E3" s="11">
        <v>1650</v>
      </c>
      <c r="F3" s="4" t="s">
        <v>892</v>
      </c>
      <c r="G3" s="5">
        <f>(LN(B3/B4))</f>
        <v>5.5056775205007567E-3</v>
      </c>
    </row>
    <row r="4" spans="1:8" ht="18">
      <c r="A4" s="2" t="s">
        <v>39</v>
      </c>
      <c r="B4" s="10">
        <v>1657.35</v>
      </c>
      <c r="C4" s="11">
        <v>1768.95</v>
      </c>
      <c r="D4" s="11">
        <v>1774.9</v>
      </c>
      <c r="E4" s="11">
        <v>1644.1</v>
      </c>
      <c r="F4" s="4" t="s">
        <v>893</v>
      </c>
      <c r="G4" s="5">
        <f t="shared" ref="G4:G67" si="0">(LN(B4/B5))</f>
        <v>-6.5166208976795134E-2</v>
      </c>
    </row>
    <row r="5" spans="1:8" ht="18">
      <c r="A5" s="2" t="s">
        <v>44</v>
      </c>
      <c r="B5" s="10">
        <v>1768.95</v>
      </c>
      <c r="C5" s="11">
        <v>1725.05</v>
      </c>
      <c r="D5" s="11">
        <v>1776.75</v>
      </c>
      <c r="E5" s="11">
        <v>1721.5</v>
      </c>
      <c r="F5" s="4" t="s">
        <v>894</v>
      </c>
      <c r="G5" s="5">
        <f t="shared" si="0"/>
        <v>2.5072146997388647E-2</v>
      </c>
    </row>
    <row r="6" spans="1:8" ht="18">
      <c r="A6" s="2" t="s">
        <v>49</v>
      </c>
      <c r="B6" s="10">
        <v>1725.15</v>
      </c>
      <c r="C6" s="11">
        <v>1698</v>
      </c>
      <c r="D6" s="11">
        <v>1737.4</v>
      </c>
      <c r="E6" s="11">
        <v>1669</v>
      </c>
      <c r="F6" s="4" t="s">
        <v>895</v>
      </c>
      <c r="G6" s="5">
        <f t="shared" si="0"/>
        <v>1.5127025979952479E-2</v>
      </c>
    </row>
    <row r="7" spans="1:8" ht="18">
      <c r="A7" s="2" t="s">
        <v>52</v>
      </c>
      <c r="B7" s="10">
        <v>1699.25</v>
      </c>
      <c r="C7" s="11">
        <v>1694.95</v>
      </c>
      <c r="D7" s="11">
        <v>1715.9</v>
      </c>
      <c r="E7" s="11">
        <v>1649</v>
      </c>
      <c r="F7" s="4" t="s">
        <v>896</v>
      </c>
      <c r="G7" s="5">
        <f t="shared" si="0"/>
        <v>5.2809492706154641E-3</v>
      </c>
    </row>
    <row r="8" spans="1:8" ht="18">
      <c r="A8" s="2" t="s">
        <v>54</v>
      </c>
      <c r="B8" s="10">
        <v>1690.3</v>
      </c>
      <c r="C8" s="11">
        <v>1694.55</v>
      </c>
      <c r="D8" s="11">
        <v>1699.85</v>
      </c>
      <c r="E8" s="11">
        <v>1681.05</v>
      </c>
      <c r="F8" s="4" t="s">
        <v>897</v>
      </c>
      <c r="G8" s="5">
        <f t="shared" si="0"/>
        <v>-2.5111908849154087E-3</v>
      </c>
    </row>
    <row r="9" spans="1:8" ht="18">
      <c r="A9" s="2" t="s">
        <v>55</v>
      </c>
      <c r="B9" s="10">
        <v>1694.55</v>
      </c>
      <c r="C9" s="11">
        <v>1670</v>
      </c>
      <c r="D9" s="11">
        <v>1699</v>
      </c>
      <c r="E9" s="11">
        <v>1663.85</v>
      </c>
      <c r="F9" s="4" t="s">
        <v>898</v>
      </c>
      <c r="G9" s="5">
        <f t="shared" si="0"/>
        <v>1.4593592430246632E-2</v>
      </c>
    </row>
    <row r="10" spans="1:8" ht="18">
      <c r="A10" s="2" t="s">
        <v>56</v>
      </c>
      <c r="B10" s="10">
        <v>1670</v>
      </c>
      <c r="C10" s="11">
        <v>1680.35</v>
      </c>
      <c r="D10" s="11">
        <v>1696.3</v>
      </c>
      <c r="E10" s="11">
        <v>1655.2</v>
      </c>
      <c r="F10" s="4" t="s">
        <v>899</v>
      </c>
      <c r="G10" s="5">
        <f t="shared" si="0"/>
        <v>-3.049238558840056E-3</v>
      </c>
    </row>
    <row r="11" spans="1:8" ht="18">
      <c r="A11" s="2" t="s">
        <v>58</v>
      </c>
      <c r="B11" s="10">
        <v>1675.1</v>
      </c>
      <c r="C11" s="11">
        <v>1719.5</v>
      </c>
      <c r="D11" s="11">
        <v>1724.4</v>
      </c>
      <c r="E11" s="11">
        <v>1628.1</v>
      </c>
      <c r="F11" s="4" t="s">
        <v>900</v>
      </c>
      <c r="G11" s="5">
        <f t="shared" si="0"/>
        <v>-2.2665197345022665E-2</v>
      </c>
    </row>
    <row r="12" spans="1:8" ht="18">
      <c r="A12" s="2" t="s">
        <v>60</v>
      </c>
      <c r="B12" s="10">
        <v>1713.5</v>
      </c>
      <c r="C12" s="11">
        <v>1663.8</v>
      </c>
      <c r="D12" s="11">
        <v>1722.9</v>
      </c>
      <c r="E12" s="11">
        <v>1650.5</v>
      </c>
      <c r="F12" s="4" t="s">
        <v>901</v>
      </c>
      <c r="G12" s="5">
        <f t="shared" si="0"/>
        <v>2.9433919464876251E-2</v>
      </c>
    </row>
    <row r="13" spans="1:8" ht="18">
      <c r="A13" s="2" t="s">
        <v>61</v>
      </c>
      <c r="B13" s="10">
        <v>1663.8</v>
      </c>
      <c r="C13" s="11">
        <v>1679.5</v>
      </c>
      <c r="D13" s="11">
        <v>1704.5</v>
      </c>
      <c r="E13" s="11">
        <v>1649.05</v>
      </c>
      <c r="F13" s="4" t="s">
        <v>902</v>
      </c>
      <c r="G13" s="5">
        <f t="shared" si="0"/>
        <v>-6.4403295982810851E-3</v>
      </c>
    </row>
    <row r="14" spans="1:8" ht="18">
      <c r="A14" s="2" t="s">
        <v>62</v>
      </c>
      <c r="B14" s="10">
        <v>1674.55</v>
      </c>
      <c r="C14" s="11">
        <v>1685.9</v>
      </c>
      <c r="D14" s="11">
        <v>1692.45</v>
      </c>
      <c r="E14" s="11">
        <v>1651.25</v>
      </c>
      <c r="F14" s="4" t="s">
        <v>903</v>
      </c>
      <c r="G14" s="5">
        <f t="shared" si="0"/>
        <v>-6.7550733736871293E-3</v>
      </c>
    </row>
    <row r="15" spans="1:8" ht="18">
      <c r="A15" s="2" t="s">
        <v>63</v>
      </c>
      <c r="B15" s="10">
        <v>1685.9</v>
      </c>
      <c r="C15" s="11">
        <v>1671</v>
      </c>
      <c r="D15" s="11">
        <v>1721.45</v>
      </c>
      <c r="E15" s="11">
        <v>1670.95</v>
      </c>
      <c r="F15" s="4" t="s">
        <v>904</v>
      </c>
      <c r="G15" s="5">
        <f t="shared" si="0"/>
        <v>2.1673627533281095E-3</v>
      </c>
    </row>
    <row r="16" spans="1:8" ht="18">
      <c r="A16" s="2" t="s">
        <v>64</v>
      </c>
      <c r="B16" s="10">
        <v>1682.25</v>
      </c>
      <c r="C16" s="11">
        <v>1717.45</v>
      </c>
      <c r="D16" s="11">
        <v>1741.75</v>
      </c>
      <c r="E16" s="11">
        <v>1676.1</v>
      </c>
      <c r="F16" s="4" t="s">
        <v>905</v>
      </c>
      <c r="G16" s="5">
        <f t="shared" si="0"/>
        <v>-2.0329909808006585E-2</v>
      </c>
    </row>
    <row r="17" spans="1:7" ht="18">
      <c r="A17" s="2" t="s">
        <v>66</v>
      </c>
      <c r="B17" s="10">
        <v>1716.8</v>
      </c>
      <c r="C17" s="11">
        <v>1738.5</v>
      </c>
      <c r="D17" s="11">
        <v>1756.85</v>
      </c>
      <c r="E17" s="11">
        <v>1705.05</v>
      </c>
      <c r="F17" s="4" t="s">
        <v>906</v>
      </c>
      <c r="G17" s="5">
        <f t="shared" si="0"/>
        <v>-1.2531818732238888E-2</v>
      </c>
    </row>
    <row r="18" spans="1:7" ht="18">
      <c r="A18" s="2" t="s">
        <v>67</v>
      </c>
      <c r="B18" s="10">
        <v>1738.45</v>
      </c>
      <c r="C18" s="11">
        <v>1725.05</v>
      </c>
      <c r="D18" s="11">
        <v>1747.2</v>
      </c>
      <c r="E18" s="11">
        <v>1715.3</v>
      </c>
      <c r="F18" s="4" t="s">
        <v>907</v>
      </c>
      <c r="G18" s="5">
        <f t="shared" si="0"/>
        <v>1.8136025122147681E-3</v>
      </c>
    </row>
    <row r="19" spans="1:7" ht="18">
      <c r="A19" s="2" t="s">
        <v>68</v>
      </c>
      <c r="B19" s="10">
        <v>1735.3</v>
      </c>
      <c r="C19" s="11">
        <v>1784</v>
      </c>
      <c r="D19" s="11">
        <v>1789.75</v>
      </c>
      <c r="E19" s="11">
        <v>1728.2</v>
      </c>
      <c r="F19" s="4" t="s">
        <v>908</v>
      </c>
      <c r="G19" s="5">
        <f t="shared" si="0"/>
        <v>-2.6247330319250781E-2</v>
      </c>
    </row>
    <row r="20" spans="1:7" ht="18">
      <c r="A20" s="2" t="s">
        <v>69</v>
      </c>
      <c r="B20" s="10">
        <v>1781.45</v>
      </c>
      <c r="C20" s="11">
        <v>1804.9</v>
      </c>
      <c r="D20" s="11">
        <v>1809.9</v>
      </c>
      <c r="E20" s="11">
        <v>1750.1</v>
      </c>
      <c r="F20" s="4" t="s">
        <v>909</v>
      </c>
      <c r="G20" s="5">
        <f t="shared" si="0"/>
        <v>-1.3077549154493818E-2</v>
      </c>
    </row>
    <row r="21" spans="1:7" ht="18">
      <c r="A21" s="2" t="s">
        <v>70</v>
      </c>
      <c r="B21" s="10">
        <v>1804.9</v>
      </c>
      <c r="C21" s="11">
        <v>1821.9</v>
      </c>
      <c r="D21" s="11">
        <v>1830.95</v>
      </c>
      <c r="E21" s="11">
        <v>1794.15</v>
      </c>
      <c r="F21" s="4" t="s">
        <v>910</v>
      </c>
      <c r="G21" s="5">
        <f t="shared" si="0"/>
        <v>-7.3143120144280984E-3</v>
      </c>
    </row>
    <row r="22" spans="1:7" ht="18">
      <c r="A22" s="2" t="s">
        <v>71</v>
      </c>
      <c r="B22" s="10">
        <v>1818.15</v>
      </c>
      <c r="C22" s="11">
        <v>1797.8</v>
      </c>
      <c r="D22" s="11">
        <v>1823</v>
      </c>
      <c r="E22" s="11">
        <v>1784.25</v>
      </c>
      <c r="F22" s="4" t="s">
        <v>911</v>
      </c>
      <c r="G22" s="5">
        <f t="shared" si="0"/>
        <v>1.524081817340407E-2</v>
      </c>
    </row>
    <row r="23" spans="1:7" ht="18">
      <c r="A23" s="2" t="s">
        <v>73</v>
      </c>
      <c r="B23" s="10">
        <v>1790.65</v>
      </c>
      <c r="C23" s="11">
        <v>1761</v>
      </c>
      <c r="D23" s="11">
        <v>1805</v>
      </c>
      <c r="E23" s="11">
        <v>1759.85</v>
      </c>
      <c r="F23" s="4" t="s">
        <v>912</v>
      </c>
      <c r="G23" s="5">
        <f t="shared" si="0"/>
        <v>1.6725246276654525E-2</v>
      </c>
    </row>
    <row r="24" spans="1:7" ht="18">
      <c r="A24" s="2" t="s">
        <v>75</v>
      </c>
      <c r="B24" s="10">
        <v>1760.95</v>
      </c>
      <c r="C24" s="11">
        <v>1789.7</v>
      </c>
      <c r="D24" s="11">
        <v>1803</v>
      </c>
      <c r="E24" s="11">
        <v>1747.45</v>
      </c>
      <c r="F24" s="4" t="s">
        <v>913</v>
      </c>
      <c r="G24" s="5">
        <f t="shared" si="0"/>
        <v>-1.4209029337348458E-2</v>
      </c>
    </row>
    <row r="25" spans="1:7" ht="18">
      <c r="A25" s="2" t="s">
        <v>76</v>
      </c>
      <c r="B25" s="10">
        <v>1786.15</v>
      </c>
      <c r="C25" s="11">
        <v>1741</v>
      </c>
      <c r="D25" s="11">
        <v>1795</v>
      </c>
      <c r="E25" s="11">
        <v>1727.95</v>
      </c>
      <c r="F25" s="4" t="s">
        <v>913</v>
      </c>
      <c r="G25" s="5">
        <f t="shared" si="0"/>
        <v>2.9314451726373807E-2</v>
      </c>
    </row>
    <row r="26" spans="1:7" ht="18">
      <c r="A26" s="2" t="s">
        <v>78</v>
      </c>
      <c r="B26" s="10">
        <v>1734.55</v>
      </c>
      <c r="C26" s="11">
        <v>1675</v>
      </c>
      <c r="D26" s="11">
        <v>1739</v>
      </c>
      <c r="E26" s="11">
        <v>1663.7</v>
      </c>
      <c r="F26" s="4" t="s">
        <v>914</v>
      </c>
      <c r="G26" s="5">
        <f t="shared" si="0"/>
        <v>3.487514877590582E-2</v>
      </c>
    </row>
    <row r="27" spans="1:7" ht="18">
      <c r="A27" s="2" t="s">
        <v>80</v>
      </c>
      <c r="B27" s="10">
        <v>1675.1</v>
      </c>
      <c r="C27" s="11">
        <v>1670.95</v>
      </c>
      <c r="D27" s="11">
        <v>1688.85</v>
      </c>
      <c r="E27" s="11">
        <v>1653.95</v>
      </c>
      <c r="F27" s="4" t="s">
        <v>915</v>
      </c>
      <c r="G27" s="5">
        <f t="shared" si="0"/>
        <v>7.4300779233070864E-3</v>
      </c>
    </row>
    <row r="28" spans="1:7" ht="18">
      <c r="A28" s="2" t="s">
        <v>81</v>
      </c>
      <c r="B28" s="10">
        <v>1662.7</v>
      </c>
      <c r="C28" s="11">
        <v>1634.25</v>
      </c>
      <c r="D28" s="11">
        <v>1699.9</v>
      </c>
      <c r="E28" s="11">
        <v>1629.95</v>
      </c>
      <c r="F28" s="4" t="s">
        <v>916</v>
      </c>
      <c r="G28" s="5">
        <f t="shared" si="0"/>
        <v>1.1097617712084607E-2</v>
      </c>
    </row>
    <row r="29" spans="1:7" ht="18">
      <c r="A29" s="2" t="s">
        <v>83</v>
      </c>
      <c r="B29" s="10">
        <v>1644.35</v>
      </c>
      <c r="C29" s="11">
        <v>1660</v>
      </c>
      <c r="D29" s="11">
        <v>1679.05</v>
      </c>
      <c r="E29" s="11">
        <v>1636.85</v>
      </c>
      <c r="F29" s="4" t="s">
        <v>917</v>
      </c>
      <c r="G29" s="5">
        <f t="shared" si="0"/>
        <v>-1.3650439965515971E-2</v>
      </c>
    </row>
    <row r="30" spans="1:7" ht="18">
      <c r="A30" s="2" t="s">
        <v>85</v>
      </c>
      <c r="B30" s="10">
        <v>1666.95</v>
      </c>
      <c r="C30" s="11">
        <v>1673</v>
      </c>
      <c r="D30" s="11">
        <v>1675.55</v>
      </c>
      <c r="E30" s="11">
        <v>1650.05</v>
      </c>
      <c r="F30" s="4" t="s">
        <v>918</v>
      </c>
      <c r="G30" s="5">
        <f t="shared" si="0"/>
        <v>-3.9216323516160969E-3</v>
      </c>
    </row>
    <row r="31" spans="1:7" ht="18">
      <c r="A31" s="2" t="s">
        <v>86</v>
      </c>
      <c r="B31" s="10">
        <v>1673.5</v>
      </c>
      <c r="C31" s="11">
        <v>1696.8</v>
      </c>
      <c r="D31" s="11">
        <v>1701.95</v>
      </c>
      <c r="E31" s="11">
        <v>1665.05</v>
      </c>
      <c r="F31" s="4" t="s">
        <v>919</v>
      </c>
      <c r="G31" s="5">
        <f t="shared" si="0"/>
        <v>-7.263666134880907E-3</v>
      </c>
    </row>
    <row r="32" spans="1:7" ht="18">
      <c r="A32" s="2" t="s">
        <v>88</v>
      </c>
      <c r="B32" s="10">
        <v>1685.7</v>
      </c>
      <c r="C32" s="11">
        <v>1671.2</v>
      </c>
      <c r="D32" s="11">
        <v>1704.5</v>
      </c>
      <c r="E32" s="11">
        <v>1671</v>
      </c>
      <c r="F32" s="4" t="s">
        <v>920</v>
      </c>
      <c r="G32" s="5">
        <f t="shared" si="0"/>
        <v>4.3995314721286712E-3</v>
      </c>
    </row>
    <row r="33" spans="1:7" ht="18">
      <c r="A33" s="2" t="s">
        <v>89</v>
      </c>
      <c r="B33" s="10">
        <v>1678.3</v>
      </c>
      <c r="C33" s="11">
        <v>1694.65</v>
      </c>
      <c r="D33" s="11">
        <v>1696.15</v>
      </c>
      <c r="E33" s="11">
        <v>1668</v>
      </c>
      <c r="F33" s="4" t="s">
        <v>921</v>
      </c>
      <c r="G33" s="5">
        <f t="shared" si="0"/>
        <v>-6.4736677456550609E-3</v>
      </c>
    </row>
    <row r="34" spans="1:7" ht="18">
      <c r="A34" s="2" t="s">
        <v>91</v>
      </c>
      <c r="B34" s="10">
        <v>1689.2</v>
      </c>
      <c r="C34" s="11">
        <v>1702.45</v>
      </c>
      <c r="D34" s="11">
        <v>1705.25</v>
      </c>
      <c r="E34" s="11">
        <v>1671</v>
      </c>
      <c r="F34" s="4" t="s">
        <v>922</v>
      </c>
      <c r="G34" s="5">
        <f t="shared" si="0"/>
        <v>-4.9015363730626881E-3</v>
      </c>
    </row>
    <row r="35" spans="1:7" ht="18">
      <c r="A35" s="2" t="s">
        <v>93</v>
      </c>
      <c r="B35" s="10">
        <v>1697.5</v>
      </c>
      <c r="C35" s="11">
        <v>1720</v>
      </c>
      <c r="D35" s="11">
        <v>1726.65</v>
      </c>
      <c r="E35" s="11">
        <v>1691.65</v>
      </c>
      <c r="F35" s="4" t="s">
        <v>923</v>
      </c>
      <c r="G35" s="5">
        <f t="shared" si="0"/>
        <v>-8.7685131969941349E-3</v>
      </c>
    </row>
    <row r="36" spans="1:7" ht="18">
      <c r="A36" s="2" t="s">
        <v>95</v>
      </c>
      <c r="B36" s="10">
        <v>1712.45</v>
      </c>
      <c r="C36" s="11">
        <v>1705</v>
      </c>
      <c r="D36" s="11">
        <v>1764</v>
      </c>
      <c r="E36" s="11">
        <v>1705</v>
      </c>
      <c r="F36" s="4" t="s">
        <v>924</v>
      </c>
      <c r="G36" s="5">
        <f t="shared" si="0"/>
        <v>4.5212525308644606E-2</v>
      </c>
    </row>
    <row r="37" spans="1:7" ht="18">
      <c r="A37" s="2" t="s">
        <v>97</v>
      </c>
      <c r="B37" s="10">
        <v>1636.75</v>
      </c>
      <c r="C37" s="11">
        <v>1659.15</v>
      </c>
      <c r="D37" s="11">
        <v>1674</v>
      </c>
      <c r="E37" s="11">
        <v>1610</v>
      </c>
      <c r="F37" s="4" t="s">
        <v>925</v>
      </c>
      <c r="G37" s="5">
        <f t="shared" si="0"/>
        <v>-7.9415001054305191E-3</v>
      </c>
    </row>
    <row r="38" spans="1:7" ht="18">
      <c r="A38" s="2" t="s">
        <v>99</v>
      </c>
      <c r="B38" s="10">
        <v>1649.8</v>
      </c>
      <c r="C38" s="11">
        <v>1646.05</v>
      </c>
      <c r="D38" s="11">
        <v>1676.75</v>
      </c>
      <c r="E38" s="11">
        <v>1625.9</v>
      </c>
      <c r="F38" s="4" t="s">
        <v>926</v>
      </c>
      <c r="G38" s="5">
        <f t="shared" si="0"/>
        <v>2.2755899802609364E-3</v>
      </c>
    </row>
    <row r="39" spans="1:7" ht="18">
      <c r="A39" s="2" t="s">
        <v>102</v>
      </c>
      <c r="B39" s="10">
        <v>1646.05</v>
      </c>
      <c r="C39" s="11">
        <v>1714</v>
      </c>
      <c r="D39" s="11">
        <v>1719.25</v>
      </c>
      <c r="E39" s="11">
        <v>1623.1</v>
      </c>
      <c r="F39" s="4" t="s">
        <v>927</v>
      </c>
      <c r="G39" s="5">
        <f t="shared" si="0"/>
        <v>-3.9867740877749622E-2</v>
      </c>
    </row>
    <row r="40" spans="1:7" ht="18">
      <c r="A40" s="2" t="s">
        <v>101</v>
      </c>
      <c r="B40" s="10">
        <v>1713</v>
      </c>
      <c r="C40" s="11">
        <v>1745</v>
      </c>
      <c r="D40" s="11">
        <v>1746.75</v>
      </c>
      <c r="E40" s="11">
        <v>1708</v>
      </c>
      <c r="F40" s="4" t="s">
        <v>928</v>
      </c>
      <c r="G40" s="5">
        <f t="shared" si="0"/>
        <v>-1.6471880188346732E-2</v>
      </c>
    </row>
    <row r="41" spans="1:7" ht="18">
      <c r="A41" s="2" t="s">
        <v>103</v>
      </c>
      <c r="B41" s="10">
        <v>1741.45</v>
      </c>
      <c r="C41" s="11">
        <v>1769.6</v>
      </c>
      <c r="D41" s="11">
        <v>1769.6</v>
      </c>
      <c r="E41" s="11">
        <v>1734.45</v>
      </c>
      <c r="F41" s="4" t="s">
        <v>929</v>
      </c>
      <c r="G41" s="5">
        <f t="shared" si="0"/>
        <v>-7.0097421627803962E-3</v>
      </c>
    </row>
    <row r="42" spans="1:7" ht="18">
      <c r="A42" s="2" t="s">
        <v>105</v>
      </c>
      <c r="B42" s="10">
        <v>1753.7</v>
      </c>
      <c r="C42" s="11">
        <v>1745.05</v>
      </c>
      <c r="D42" s="11">
        <v>1756.5</v>
      </c>
      <c r="E42" s="11">
        <v>1729.65</v>
      </c>
      <c r="F42" s="4" t="s">
        <v>930</v>
      </c>
      <c r="G42" s="5">
        <f t="shared" si="0"/>
        <v>3.2841689878648933E-3</v>
      </c>
    </row>
    <row r="43" spans="1:7" ht="18">
      <c r="A43" s="2" t="s">
        <v>111</v>
      </c>
      <c r="B43" s="10">
        <v>1747.95</v>
      </c>
      <c r="C43" s="11">
        <v>1729.95</v>
      </c>
      <c r="D43" s="11">
        <v>1754.35</v>
      </c>
      <c r="E43" s="11">
        <v>1729.95</v>
      </c>
      <c r="F43" s="4" t="s">
        <v>931</v>
      </c>
      <c r="G43" s="5">
        <f t="shared" si="0"/>
        <v>1.2839881603378565E-2</v>
      </c>
    </row>
    <row r="44" spans="1:7" ht="18">
      <c r="A44" s="2" t="s">
        <v>113</v>
      </c>
      <c r="B44" s="10">
        <v>1725.65</v>
      </c>
      <c r="C44" s="11">
        <v>1727.85</v>
      </c>
      <c r="D44" s="11">
        <v>1744</v>
      </c>
      <c r="E44" s="11">
        <v>1715.15</v>
      </c>
      <c r="F44" s="4" t="s">
        <v>932</v>
      </c>
      <c r="G44" s="5">
        <f t="shared" si="0"/>
        <v>-1.2740699566216051E-3</v>
      </c>
    </row>
    <row r="45" spans="1:7" ht="18">
      <c r="A45" s="2" t="s">
        <v>115</v>
      </c>
      <c r="B45" s="10">
        <v>1727.85</v>
      </c>
      <c r="C45" s="11">
        <v>1713</v>
      </c>
      <c r="D45" s="11">
        <v>1746.85</v>
      </c>
      <c r="E45" s="11">
        <v>1713</v>
      </c>
      <c r="F45" s="4" t="s">
        <v>933</v>
      </c>
      <c r="G45" s="5">
        <f t="shared" si="0"/>
        <v>1.3782068646769313E-2</v>
      </c>
    </row>
    <row r="46" spans="1:7" ht="18">
      <c r="A46" s="2" t="s">
        <v>117</v>
      </c>
      <c r="B46" s="10">
        <v>1704.2</v>
      </c>
      <c r="C46" s="11">
        <v>1702.7</v>
      </c>
      <c r="D46" s="11">
        <v>1724</v>
      </c>
      <c r="E46" s="11">
        <v>1688.3</v>
      </c>
      <c r="F46" s="4" t="s">
        <v>934</v>
      </c>
      <c r="G46" s="5">
        <f t="shared" si="0"/>
        <v>8.8056596725740767E-4</v>
      </c>
    </row>
    <row r="47" spans="1:7" ht="18">
      <c r="A47" s="2" t="s">
        <v>118</v>
      </c>
      <c r="B47" s="10">
        <v>1702.7</v>
      </c>
      <c r="C47" s="11">
        <v>1709.7</v>
      </c>
      <c r="D47" s="11">
        <v>1725</v>
      </c>
      <c r="E47" s="11">
        <v>1695</v>
      </c>
      <c r="F47" s="4" t="s">
        <v>935</v>
      </c>
      <c r="G47" s="5">
        <f t="shared" si="0"/>
        <v>-3.9564549067956012E-3</v>
      </c>
    </row>
    <row r="48" spans="1:7" ht="18">
      <c r="A48" s="2" t="s">
        <v>126</v>
      </c>
      <c r="B48" s="10">
        <v>1709.45</v>
      </c>
      <c r="C48" s="11">
        <v>1686</v>
      </c>
      <c r="D48" s="11">
        <v>1715.8</v>
      </c>
      <c r="E48" s="11">
        <v>1680</v>
      </c>
      <c r="F48" s="4" t="s">
        <v>936</v>
      </c>
      <c r="G48" s="5">
        <f t="shared" si="0"/>
        <v>1.3486659072818822E-2</v>
      </c>
    </row>
    <row r="49" spans="1:7" ht="18">
      <c r="A49" s="2" t="s">
        <v>128</v>
      </c>
      <c r="B49" s="10">
        <v>1686.55</v>
      </c>
      <c r="C49" s="11">
        <v>1682</v>
      </c>
      <c r="D49" s="11">
        <v>1704.45</v>
      </c>
      <c r="E49" s="11">
        <v>1666.5</v>
      </c>
      <c r="F49" s="4" t="s">
        <v>893</v>
      </c>
      <c r="G49" s="5">
        <f t="shared" si="0"/>
        <v>-5.6312148610972027E-4</v>
      </c>
    </row>
    <row r="50" spans="1:7" ht="18">
      <c r="A50" s="2" t="s">
        <v>130</v>
      </c>
      <c r="B50" s="10">
        <v>1687.5</v>
      </c>
      <c r="C50" s="11">
        <v>1694.5</v>
      </c>
      <c r="D50" s="11">
        <v>1716.7</v>
      </c>
      <c r="E50" s="11">
        <v>1681.5</v>
      </c>
      <c r="F50" s="4" t="s">
        <v>937</v>
      </c>
      <c r="G50" s="5">
        <f t="shared" si="0"/>
        <v>-2.3700894819727824E-4</v>
      </c>
    </row>
    <row r="51" spans="1:7" ht="18">
      <c r="A51" s="2" t="s">
        <v>131</v>
      </c>
      <c r="B51" s="10">
        <v>1687.9</v>
      </c>
      <c r="C51" s="11">
        <v>1737.9</v>
      </c>
      <c r="D51" s="11">
        <v>1750.5</v>
      </c>
      <c r="E51" s="11">
        <v>1683.4</v>
      </c>
      <c r="F51" s="4" t="s">
        <v>938</v>
      </c>
      <c r="G51" s="5">
        <f t="shared" si="0"/>
        <v>-2.5647305207832326E-2</v>
      </c>
    </row>
    <row r="52" spans="1:7" ht="18">
      <c r="A52" s="2" t="s">
        <v>132</v>
      </c>
      <c r="B52" s="10">
        <v>1731.75</v>
      </c>
      <c r="C52" s="11">
        <v>1687</v>
      </c>
      <c r="D52" s="11">
        <v>1750</v>
      </c>
      <c r="E52" s="11">
        <v>1683.15</v>
      </c>
      <c r="F52" s="4" t="s">
        <v>939</v>
      </c>
      <c r="G52" s="5">
        <f t="shared" si="0"/>
        <v>2.3634993922718138E-2</v>
      </c>
    </row>
    <row r="53" spans="1:7" ht="18">
      <c r="A53" s="2" t="s">
        <v>133</v>
      </c>
      <c r="B53" s="10">
        <v>1691.3</v>
      </c>
      <c r="C53" s="11">
        <v>1705.1</v>
      </c>
      <c r="D53" s="11">
        <v>1713.9</v>
      </c>
      <c r="E53" s="11">
        <v>1676.15</v>
      </c>
      <c r="F53" s="4" t="s">
        <v>940</v>
      </c>
      <c r="G53" s="5">
        <f t="shared" si="0"/>
        <v>-9.5035654593390115E-3</v>
      </c>
    </row>
    <row r="54" spans="1:7" ht="18">
      <c r="A54" s="2" t="s">
        <v>134</v>
      </c>
      <c r="B54" s="10">
        <v>1707.45</v>
      </c>
      <c r="C54" s="11">
        <v>1706.95</v>
      </c>
      <c r="D54" s="11">
        <v>1712</v>
      </c>
      <c r="E54" s="11">
        <v>1695</v>
      </c>
      <c r="F54" s="4" t="s">
        <v>941</v>
      </c>
      <c r="G54" s="5">
        <f t="shared" si="0"/>
        <v>8.7854162147482903E-5</v>
      </c>
    </row>
    <row r="55" spans="1:7" ht="18">
      <c r="A55" s="2" t="s">
        <v>135</v>
      </c>
      <c r="B55" s="10">
        <v>1707.3</v>
      </c>
      <c r="C55" s="11">
        <v>1691.7</v>
      </c>
      <c r="D55" s="11">
        <v>1718</v>
      </c>
      <c r="E55" s="11">
        <v>1680</v>
      </c>
      <c r="F55" s="4" t="s">
        <v>942</v>
      </c>
      <c r="G55" s="5">
        <f t="shared" si="0"/>
        <v>7.4664505128241567E-3</v>
      </c>
    </row>
    <row r="56" spans="1:7" ht="18">
      <c r="A56" s="2" t="s">
        <v>136</v>
      </c>
      <c r="B56" s="10">
        <v>1694.6</v>
      </c>
      <c r="C56" s="11">
        <v>1695.5</v>
      </c>
      <c r="D56" s="11">
        <v>1705</v>
      </c>
      <c r="E56" s="11">
        <v>1678.05</v>
      </c>
      <c r="F56" s="4" t="s">
        <v>943</v>
      </c>
      <c r="G56" s="5">
        <f t="shared" si="0"/>
        <v>4.7024116227084699E-3</v>
      </c>
    </row>
    <row r="57" spans="1:7" ht="18">
      <c r="A57" s="2" t="s">
        <v>137</v>
      </c>
      <c r="B57" s="10">
        <v>1686.65</v>
      </c>
      <c r="C57" s="11">
        <v>1665</v>
      </c>
      <c r="D57" s="11">
        <v>1694.45</v>
      </c>
      <c r="E57" s="11">
        <v>1665</v>
      </c>
      <c r="F57" s="4" t="s">
        <v>944</v>
      </c>
      <c r="G57" s="5">
        <f t="shared" si="0"/>
        <v>5.8869171618084149E-3</v>
      </c>
    </row>
    <row r="58" spans="1:7" ht="18">
      <c r="A58" s="2" t="s">
        <v>138</v>
      </c>
      <c r="B58" s="10">
        <v>1676.75</v>
      </c>
      <c r="C58" s="11">
        <v>1680.75</v>
      </c>
      <c r="D58" s="11">
        <v>1680.75</v>
      </c>
      <c r="E58" s="11">
        <v>1658.45</v>
      </c>
      <c r="F58" s="4" t="s">
        <v>945</v>
      </c>
      <c r="G58" s="5">
        <f t="shared" si="0"/>
        <v>-2.382726369299479E-3</v>
      </c>
    </row>
    <row r="59" spans="1:7" ht="18">
      <c r="A59" s="2" t="s">
        <v>139</v>
      </c>
      <c r="B59" s="10">
        <v>1680.75</v>
      </c>
      <c r="C59" s="11">
        <v>1637.65</v>
      </c>
      <c r="D59" s="11">
        <v>1684.85</v>
      </c>
      <c r="E59" s="11">
        <v>1630.95</v>
      </c>
      <c r="F59" s="4" t="s">
        <v>946</v>
      </c>
      <c r="G59" s="5">
        <f t="shared" si="0"/>
        <v>2.5794662432554537E-2</v>
      </c>
    </row>
    <row r="60" spans="1:7" ht="18">
      <c r="A60" s="2" t="s">
        <v>140</v>
      </c>
      <c r="B60" s="10">
        <v>1637.95</v>
      </c>
      <c r="C60" s="11">
        <v>1631.5</v>
      </c>
      <c r="D60" s="11">
        <v>1642.55</v>
      </c>
      <c r="E60" s="11">
        <v>1610.45</v>
      </c>
      <c r="F60" s="4" t="s">
        <v>947</v>
      </c>
      <c r="G60" s="5">
        <f t="shared" si="0"/>
        <v>3.945622883216233E-3</v>
      </c>
    </row>
    <row r="61" spans="1:7" ht="18">
      <c r="A61" s="2" t="s">
        <v>141</v>
      </c>
      <c r="B61" s="10">
        <v>1631.5</v>
      </c>
      <c r="C61" s="11">
        <v>1582.1</v>
      </c>
      <c r="D61" s="11">
        <v>1639.7</v>
      </c>
      <c r="E61" s="11">
        <v>1565.8</v>
      </c>
      <c r="F61" s="4" t="s">
        <v>948</v>
      </c>
      <c r="G61" s="5">
        <f t="shared" si="0"/>
        <v>4.1102961559561543E-2</v>
      </c>
    </row>
    <row r="62" spans="1:7" ht="18">
      <c r="A62" s="2" t="s">
        <v>142</v>
      </c>
      <c r="B62" s="10">
        <v>1565.8</v>
      </c>
      <c r="C62" s="11">
        <v>1514.7</v>
      </c>
      <c r="D62" s="11">
        <v>1576</v>
      </c>
      <c r="E62" s="11">
        <v>1425.85</v>
      </c>
      <c r="F62" s="4" t="s">
        <v>949</v>
      </c>
      <c r="G62" s="5">
        <f t="shared" si="0"/>
        <v>4.8815710542486991E-2</v>
      </c>
    </row>
    <row r="63" spans="1:7" ht="18">
      <c r="A63" s="2" t="s">
        <v>143</v>
      </c>
      <c r="B63" s="10">
        <v>1491.2</v>
      </c>
      <c r="C63" s="11">
        <v>1492</v>
      </c>
      <c r="D63" s="11">
        <v>1514</v>
      </c>
      <c r="E63" s="11">
        <v>1467.65</v>
      </c>
      <c r="F63" s="4" t="s">
        <v>950</v>
      </c>
      <c r="G63" s="5">
        <f t="shared" si="0"/>
        <v>8.8575134960608148E-3</v>
      </c>
    </row>
    <row r="64" spans="1:7" ht="18">
      <c r="A64" s="2" t="s">
        <v>144</v>
      </c>
      <c r="B64" s="10">
        <v>1478.05</v>
      </c>
      <c r="C64" s="11">
        <v>1510</v>
      </c>
      <c r="D64" s="11">
        <v>1520</v>
      </c>
      <c r="E64" s="11">
        <v>1461.5</v>
      </c>
      <c r="F64" s="4" t="s">
        <v>916</v>
      </c>
      <c r="G64" s="5">
        <f t="shared" si="0"/>
        <v>-1.6406735974096798E-2</v>
      </c>
    </row>
    <row r="65" spans="1:7" ht="18">
      <c r="A65" s="2" t="s">
        <v>145</v>
      </c>
      <c r="B65" s="10">
        <v>1502.5</v>
      </c>
      <c r="C65" s="11">
        <v>1475.6</v>
      </c>
      <c r="D65" s="11">
        <v>1516.45</v>
      </c>
      <c r="E65" s="11">
        <v>1472.3</v>
      </c>
      <c r="F65" s="4" t="s">
        <v>951</v>
      </c>
      <c r="G65" s="5">
        <f t="shared" si="0"/>
        <v>1.9863194854150838E-2</v>
      </c>
    </row>
    <row r="66" spans="1:7" ht="18">
      <c r="A66" s="2" t="s">
        <v>146</v>
      </c>
      <c r="B66" s="10">
        <v>1472.95</v>
      </c>
      <c r="C66" s="11">
        <v>1455.4</v>
      </c>
      <c r="D66" s="11">
        <v>1484</v>
      </c>
      <c r="E66" s="11">
        <v>1453.05</v>
      </c>
      <c r="F66" s="4" t="s">
        <v>952</v>
      </c>
      <c r="G66" s="5">
        <f t="shared" si="0"/>
        <v>1.4497467303052545E-2</v>
      </c>
    </row>
    <row r="67" spans="1:7" ht="18">
      <c r="A67" s="2" t="s">
        <v>147</v>
      </c>
      <c r="B67" s="10">
        <v>1451.75</v>
      </c>
      <c r="C67" s="11">
        <v>1459</v>
      </c>
      <c r="D67" s="11">
        <v>1474.9</v>
      </c>
      <c r="E67" s="11">
        <v>1448.55</v>
      </c>
      <c r="F67" s="4" t="s">
        <v>953</v>
      </c>
      <c r="G67" s="5">
        <f t="shared" si="0"/>
        <v>-5.7694448988861733E-3</v>
      </c>
    </row>
    <row r="68" spans="1:7" ht="18">
      <c r="A68" s="2" t="s">
        <v>148</v>
      </c>
      <c r="B68" s="10">
        <v>1460.15</v>
      </c>
      <c r="C68" s="11">
        <v>1437</v>
      </c>
      <c r="D68" s="11">
        <v>1483.1</v>
      </c>
      <c r="E68" s="11">
        <v>1432.4</v>
      </c>
      <c r="F68" s="4" t="s">
        <v>954</v>
      </c>
      <c r="G68" s="5">
        <f t="shared" ref="G68:G131" si="1">(LN(B68/B69))</f>
        <v>2.394639243450063E-2</v>
      </c>
    </row>
    <row r="69" spans="1:7" ht="18">
      <c r="A69" s="2" t="s">
        <v>149</v>
      </c>
      <c r="B69" s="10">
        <v>1425.6</v>
      </c>
      <c r="C69" s="11">
        <v>1428.7</v>
      </c>
      <c r="D69" s="11">
        <v>1464.85</v>
      </c>
      <c r="E69" s="11">
        <v>1420.35</v>
      </c>
      <c r="F69" s="4" t="s">
        <v>955</v>
      </c>
      <c r="G69" s="5">
        <f t="shared" si="1"/>
        <v>5.4864032956276881E-3</v>
      </c>
    </row>
    <row r="70" spans="1:7" ht="18">
      <c r="A70" s="2" t="s">
        <v>150</v>
      </c>
      <c r="B70" s="10">
        <v>1417.8</v>
      </c>
      <c r="C70" s="11">
        <v>1415</v>
      </c>
      <c r="D70" s="11">
        <v>1452.8</v>
      </c>
      <c r="E70" s="11">
        <v>1406.4</v>
      </c>
      <c r="F70" s="4" t="s">
        <v>956</v>
      </c>
      <c r="G70" s="5">
        <f t="shared" si="1"/>
        <v>-1.7652554787305114E-2</v>
      </c>
    </row>
    <row r="71" spans="1:7" ht="18">
      <c r="A71" s="2" t="s">
        <v>151</v>
      </c>
      <c r="B71" s="10">
        <v>1443.05</v>
      </c>
      <c r="C71" s="11">
        <v>1436</v>
      </c>
      <c r="D71" s="11">
        <v>1452.35</v>
      </c>
      <c r="E71" s="11">
        <v>1415.05</v>
      </c>
      <c r="F71" s="4" t="s">
        <v>957</v>
      </c>
      <c r="G71" s="5">
        <f t="shared" si="1"/>
        <v>3.7143147796753501E-3</v>
      </c>
    </row>
    <row r="72" spans="1:7" ht="18">
      <c r="A72" s="2" t="s">
        <v>152</v>
      </c>
      <c r="B72" s="10">
        <v>1437.7</v>
      </c>
      <c r="C72" s="11">
        <v>1472.8</v>
      </c>
      <c r="D72" s="11">
        <v>1479.4</v>
      </c>
      <c r="E72" s="11">
        <v>1425</v>
      </c>
      <c r="F72" s="4" t="s">
        <v>958</v>
      </c>
      <c r="G72" s="5">
        <f t="shared" si="1"/>
        <v>-2.1367084463922253E-2</v>
      </c>
    </row>
    <row r="73" spans="1:7" ht="18">
      <c r="A73" s="2" t="s">
        <v>153</v>
      </c>
      <c r="B73" s="10">
        <v>1468.75</v>
      </c>
      <c r="C73" s="11">
        <v>1434.5</v>
      </c>
      <c r="D73" s="11">
        <v>1474</v>
      </c>
      <c r="E73" s="11">
        <v>1434.5</v>
      </c>
      <c r="F73" s="4" t="s">
        <v>959</v>
      </c>
      <c r="G73" s="5">
        <f t="shared" si="1"/>
        <v>2.4850922993142382E-2</v>
      </c>
    </row>
    <row r="74" spans="1:7" ht="18">
      <c r="A74" s="2" t="s">
        <v>154</v>
      </c>
      <c r="B74" s="10">
        <v>1432.7</v>
      </c>
      <c r="C74" s="11">
        <v>1434.35</v>
      </c>
      <c r="D74" s="11">
        <v>1451.35</v>
      </c>
      <c r="E74" s="11">
        <v>1428.25</v>
      </c>
      <c r="F74" s="4" t="s">
        <v>960</v>
      </c>
      <c r="G74" s="5">
        <f t="shared" si="1"/>
        <v>-5.3253636930590195E-3</v>
      </c>
    </row>
    <row r="75" spans="1:7" ht="18">
      <c r="A75" s="2" t="s">
        <v>155</v>
      </c>
      <c r="B75" s="10">
        <v>1440.35</v>
      </c>
      <c r="C75" s="11">
        <v>1439.25</v>
      </c>
      <c r="D75" s="11">
        <v>1451.95</v>
      </c>
      <c r="E75" s="11">
        <v>1420</v>
      </c>
      <c r="F75" s="4" t="s">
        <v>961</v>
      </c>
      <c r="G75" s="5">
        <f t="shared" si="1"/>
        <v>1.3547548750296537E-3</v>
      </c>
    </row>
    <row r="76" spans="1:7" ht="18">
      <c r="A76" s="2" t="s">
        <v>156</v>
      </c>
      <c r="B76" s="10">
        <v>1438.4</v>
      </c>
      <c r="C76" s="11">
        <v>1423</v>
      </c>
      <c r="D76" s="11">
        <v>1454.2</v>
      </c>
      <c r="E76" s="11">
        <v>1420.1</v>
      </c>
      <c r="F76" s="4" t="s">
        <v>962</v>
      </c>
      <c r="G76" s="5">
        <f t="shared" si="1"/>
        <v>9.6403121731024402E-3</v>
      </c>
    </row>
    <row r="77" spans="1:7" ht="18">
      <c r="A77" s="2" t="s">
        <v>157</v>
      </c>
      <c r="B77" s="10">
        <v>1424.6</v>
      </c>
      <c r="C77" s="11">
        <v>1419.85</v>
      </c>
      <c r="D77" s="11">
        <v>1451</v>
      </c>
      <c r="E77" s="11">
        <v>1402.05</v>
      </c>
      <c r="F77" s="4" t="s">
        <v>963</v>
      </c>
      <c r="G77" s="5">
        <f t="shared" si="1"/>
        <v>-7.7184861566189343E-4</v>
      </c>
    </row>
    <row r="78" spans="1:7" ht="18">
      <c r="A78" s="2" t="s">
        <v>158</v>
      </c>
      <c r="B78" s="10">
        <v>1425.7</v>
      </c>
      <c r="C78" s="11">
        <v>1417</v>
      </c>
      <c r="D78" s="11">
        <v>1447.8</v>
      </c>
      <c r="E78" s="11">
        <v>1414</v>
      </c>
      <c r="F78" s="4" t="s">
        <v>964</v>
      </c>
      <c r="G78" s="5">
        <f t="shared" si="1"/>
        <v>5.6128535817218659E-4</v>
      </c>
    </row>
    <row r="79" spans="1:7" ht="18">
      <c r="A79" s="2" t="s">
        <v>159</v>
      </c>
      <c r="B79" s="10">
        <v>1424.9</v>
      </c>
      <c r="C79" s="11">
        <v>1427</v>
      </c>
      <c r="D79" s="11">
        <v>1434.95</v>
      </c>
      <c r="E79" s="11">
        <v>1400.8</v>
      </c>
      <c r="F79" s="4" t="s">
        <v>965</v>
      </c>
      <c r="G79" s="5">
        <f t="shared" si="1"/>
        <v>-3.3280232500013753E-3</v>
      </c>
    </row>
    <row r="80" spans="1:7" ht="18">
      <c r="A80" s="2" t="s">
        <v>160</v>
      </c>
      <c r="B80" s="10">
        <v>1429.65</v>
      </c>
      <c r="C80" s="11">
        <v>1406.9</v>
      </c>
      <c r="D80" s="11">
        <v>1436.65</v>
      </c>
      <c r="E80" s="11">
        <v>1330.1</v>
      </c>
      <c r="F80" s="4" t="s">
        <v>966</v>
      </c>
      <c r="G80" s="5">
        <f t="shared" si="1"/>
        <v>1.1749941697481461E-2</v>
      </c>
    </row>
    <row r="81" spans="1:7" ht="18">
      <c r="A81" s="2" t="s">
        <v>161</v>
      </c>
      <c r="B81" s="10">
        <v>1412.95</v>
      </c>
      <c r="C81" s="11">
        <v>1414.65</v>
      </c>
      <c r="D81" s="11">
        <v>1417.5</v>
      </c>
      <c r="E81" s="11">
        <v>1383.1</v>
      </c>
      <c r="F81" s="4" t="s">
        <v>967</v>
      </c>
      <c r="G81" s="5">
        <f t="shared" si="1"/>
        <v>-2.8305558693031592E-4</v>
      </c>
    </row>
    <row r="82" spans="1:7" ht="18">
      <c r="A82" s="2" t="s">
        <v>162</v>
      </c>
      <c r="B82" s="10">
        <v>1413.35</v>
      </c>
      <c r="C82" s="11">
        <v>1422</v>
      </c>
      <c r="D82" s="11">
        <v>1425</v>
      </c>
      <c r="E82" s="11">
        <v>1399.65</v>
      </c>
      <c r="F82" s="4" t="s">
        <v>968</v>
      </c>
      <c r="G82" s="5">
        <f t="shared" si="1"/>
        <v>1.8412950919440669E-3</v>
      </c>
    </row>
    <row r="83" spans="1:7" ht="18">
      <c r="A83" s="2" t="s">
        <v>163</v>
      </c>
      <c r="B83" s="10">
        <v>1410.75</v>
      </c>
      <c r="C83" s="11">
        <v>1411.9</v>
      </c>
      <c r="D83" s="11">
        <v>1427</v>
      </c>
      <c r="E83" s="11">
        <v>1405.1</v>
      </c>
      <c r="F83" s="4" t="s">
        <v>969</v>
      </c>
      <c r="G83" s="5">
        <f t="shared" si="1"/>
        <v>1.844691714705864E-3</v>
      </c>
    </row>
    <row r="84" spans="1:7" ht="18">
      <c r="A84" s="2" t="s">
        <v>164</v>
      </c>
      <c r="B84" s="10">
        <v>1408.15</v>
      </c>
      <c r="C84" s="11">
        <v>1382.8</v>
      </c>
      <c r="D84" s="11">
        <v>1416.1</v>
      </c>
      <c r="E84" s="11">
        <v>1382.5</v>
      </c>
      <c r="F84" s="4" t="s">
        <v>970</v>
      </c>
      <c r="G84" s="5">
        <f t="shared" si="1"/>
        <v>1.9106920771072369E-2</v>
      </c>
    </row>
    <row r="85" spans="1:7" ht="18">
      <c r="A85" s="2" t="s">
        <v>165</v>
      </c>
      <c r="B85" s="10">
        <v>1381.5</v>
      </c>
      <c r="C85" s="11">
        <v>1386</v>
      </c>
      <c r="D85" s="11">
        <v>1396</v>
      </c>
      <c r="E85" s="11">
        <v>1353.15</v>
      </c>
      <c r="F85" s="4" t="s">
        <v>971</v>
      </c>
      <c r="G85" s="5">
        <f t="shared" si="1"/>
        <v>-2.096967397718078E-3</v>
      </c>
    </row>
    <row r="86" spans="1:7" ht="18">
      <c r="A86" s="2" t="s">
        <v>166</v>
      </c>
      <c r="B86" s="10">
        <v>1384.4</v>
      </c>
      <c r="C86" s="11">
        <v>1392</v>
      </c>
      <c r="D86" s="11">
        <v>1397</v>
      </c>
      <c r="E86" s="11">
        <v>1350</v>
      </c>
      <c r="F86" s="4" t="s">
        <v>972</v>
      </c>
      <c r="G86" s="5">
        <f t="shared" si="1"/>
        <v>3.2920351699133664E-3</v>
      </c>
    </row>
    <row r="87" spans="1:7" ht="18">
      <c r="A87" s="2" t="s">
        <v>167</v>
      </c>
      <c r="B87" s="10">
        <v>1379.85</v>
      </c>
      <c r="C87" s="11">
        <v>1361.95</v>
      </c>
      <c r="D87" s="11">
        <v>1385</v>
      </c>
      <c r="E87" s="11">
        <v>1330.85</v>
      </c>
      <c r="F87" s="4" t="s">
        <v>973</v>
      </c>
      <c r="G87" s="5">
        <f t="shared" si="1"/>
        <v>1.5188871358286199E-2</v>
      </c>
    </row>
    <row r="88" spans="1:7" ht="18">
      <c r="A88" s="2" t="s">
        <v>168</v>
      </c>
      <c r="B88" s="10">
        <v>1359.05</v>
      </c>
      <c r="C88" s="11">
        <v>1356.05</v>
      </c>
      <c r="D88" s="11">
        <v>1364.95</v>
      </c>
      <c r="E88" s="11">
        <v>1343.3</v>
      </c>
      <c r="F88" s="4" t="s">
        <v>974</v>
      </c>
      <c r="G88" s="5">
        <f t="shared" si="1"/>
        <v>1.9886579434492341E-3</v>
      </c>
    </row>
    <row r="89" spans="1:7" ht="18">
      <c r="A89" s="2" t="s">
        <v>169</v>
      </c>
      <c r="B89" s="10">
        <v>1356.35</v>
      </c>
      <c r="C89" s="11">
        <v>1338.1</v>
      </c>
      <c r="D89" s="11">
        <v>1366.95</v>
      </c>
      <c r="E89" s="11">
        <v>1335.25</v>
      </c>
      <c r="F89" s="4" t="s">
        <v>975</v>
      </c>
      <c r="G89" s="5">
        <f t="shared" si="1"/>
        <v>1.3509205261637987E-2</v>
      </c>
    </row>
    <row r="90" spans="1:7" ht="18">
      <c r="A90" s="2" t="s">
        <v>170</v>
      </c>
      <c r="B90" s="10">
        <v>1338.15</v>
      </c>
      <c r="C90" s="11">
        <v>1295</v>
      </c>
      <c r="D90" s="11">
        <v>1356.5</v>
      </c>
      <c r="E90" s="11">
        <v>1291.3</v>
      </c>
      <c r="F90" s="4" t="s">
        <v>976</v>
      </c>
      <c r="G90" s="5">
        <f t="shared" si="1"/>
        <v>3.2391342025737596E-2</v>
      </c>
    </row>
    <row r="91" spans="1:7" ht="18">
      <c r="A91" s="2" t="s">
        <v>171</v>
      </c>
      <c r="B91" s="10">
        <v>1295.5</v>
      </c>
      <c r="C91" s="11">
        <v>1282</v>
      </c>
      <c r="D91" s="11">
        <v>1303.1500000000001</v>
      </c>
      <c r="E91" s="11">
        <v>1272</v>
      </c>
      <c r="F91" s="4" t="s">
        <v>977</v>
      </c>
      <c r="G91" s="5">
        <f t="shared" si="1"/>
        <v>1.0631380932038284E-2</v>
      </c>
    </row>
    <row r="92" spans="1:7" ht="18">
      <c r="A92" s="2" t="s">
        <v>172</v>
      </c>
      <c r="B92" s="10">
        <v>1281.8</v>
      </c>
      <c r="C92" s="11">
        <v>1251.8</v>
      </c>
      <c r="D92" s="11">
        <v>1292.8</v>
      </c>
      <c r="E92" s="11">
        <v>1249.3</v>
      </c>
      <c r="F92" s="4" t="s">
        <v>951</v>
      </c>
      <c r="G92" s="5">
        <f t="shared" si="1"/>
        <v>2.5962141771472109E-2</v>
      </c>
    </row>
    <row r="93" spans="1:7" ht="18">
      <c r="A93" s="2" t="s">
        <v>173</v>
      </c>
      <c r="B93" s="10">
        <v>1248.95</v>
      </c>
      <c r="C93" s="11">
        <v>1270</v>
      </c>
      <c r="D93" s="11">
        <v>1271.7</v>
      </c>
      <c r="E93" s="11">
        <v>1236.55</v>
      </c>
      <c r="F93" s="4" t="s">
        <v>978</v>
      </c>
      <c r="G93" s="5">
        <f t="shared" si="1"/>
        <v>-1.4703809656846343E-2</v>
      </c>
    </row>
    <row r="94" spans="1:7" ht="18">
      <c r="A94" s="2" t="s">
        <v>174</v>
      </c>
      <c r="B94" s="10">
        <v>1267.45</v>
      </c>
      <c r="C94" s="11">
        <v>1233</v>
      </c>
      <c r="D94" s="11">
        <v>1272.3499999999999</v>
      </c>
      <c r="E94" s="11">
        <v>1232.0999999999999</v>
      </c>
      <c r="F94" s="4" t="s">
        <v>979</v>
      </c>
      <c r="G94" s="5">
        <f t="shared" si="1"/>
        <v>2.9586417124389964E-2</v>
      </c>
    </row>
    <row r="95" spans="1:7" ht="18">
      <c r="A95" s="2" t="s">
        <v>175</v>
      </c>
      <c r="B95" s="10">
        <v>1230.5</v>
      </c>
      <c r="C95" s="11">
        <v>1225.05</v>
      </c>
      <c r="D95" s="11">
        <v>1246.9000000000001</v>
      </c>
      <c r="E95" s="11">
        <v>1220.8</v>
      </c>
      <c r="F95" s="4" t="s">
        <v>980</v>
      </c>
      <c r="G95" s="5">
        <f t="shared" si="1"/>
        <v>7.9551668893409217E-3</v>
      </c>
    </row>
    <row r="96" spans="1:7" ht="18">
      <c r="A96" s="2" t="s">
        <v>176</v>
      </c>
      <c r="B96" s="10">
        <v>1220.75</v>
      </c>
      <c r="C96" s="11">
        <v>1226.4000000000001</v>
      </c>
      <c r="D96" s="11">
        <v>1238.6500000000001</v>
      </c>
      <c r="E96" s="11">
        <v>1212.8</v>
      </c>
      <c r="F96" s="4" t="s">
        <v>981</v>
      </c>
      <c r="G96" s="5">
        <f t="shared" si="1"/>
        <v>-4.6176246158348587E-3</v>
      </c>
    </row>
    <row r="97" spans="1:7" ht="18">
      <c r="A97" s="2" t="s">
        <v>177</v>
      </c>
      <c r="B97" s="10">
        <v>1226.4000000000001</v>
      </c>
      <c r="C97" s="11">
        <v>1210</v>
      </c>
      <c r="D97" s="11">
        <v>1240</v>
      </c>
      <c r="E97" s="11">
        <v>1199.3</v>
      </c>
      <c r="F97" s="4" t="s">
        <v>982</v>
      </c>
      <c r="G97" s="5">
        <f t="shared" si="1"/>
        <v>1.0697919425533114E-2</v>
      </c>
    </row>
    <row r="98" spans="1:7" ht="18">
      <c r="A98" s="2" t="s">
        <v>178</v>
      </c>
      <c r="B98" s="10">
        <v>1213.3499999999999</v>
      </c>
      <c r="C98" s="11">
        <v>1219</v>
      </c>
      <c r="D98" s="11">
        <v>1231.8499999999999</v>
      </c>
      <c r="E98" s="11">
        <v>1208.25</v>
      </c>
      <c r="F98" s="4" t="s">
        <v>983</v>
      </c>
      <c r="G98" s="5">
        <f t="shared" si="1"/>
        <v>-5.3427712164871603E-3</v>
      </c>
    </row>
    <row r="99" spans="1:7" ht="18">
      <c r="A99" s="2" t="s">
        <v>179</v>
      </c>
      <c r="B99" s="10">
        <v>1219.8499999999999</v>
      </c>
      <c r="C99" s="11">
        <v>1230.5999999999999</v>
      </c>
      <c r="D99" s="11">
        <v>1231.95</v>
      </c>
      <c r="E99" s="11">
        <v>1212.2</v>
      </c>
      <c r="F99" s="4" t="s">
        <v>984</v>
      </c>
      <c r="G99" s="5">
        <f t="shared" si="1"/>
        <v>-8.7739549578314535E-3</v>
      </c>
    </row>
    <row r="100" spans="1:7" ht="18">
      <c r="A100" s="2" t="s">
        <v>180</v>
      </c>
      <c r="B100" s="10">
        <v>1230.5999999999999</v>
      </c>
      <c r="C100" s="11">
        <v>1241.25</v>
      </c>
      <c r="D100" s="11">
        <v>1260.5999999999999</v>
      </c>
      <c r="E100" s="11">
        <v>1227.3</v>
      </c>
      <c r="F100" s="4" t="s">
        <v>985</v>
      </c>
      <c r="G100" s="5">
        <f t="shared" si="1"/>
        <v>-8.6170810529924736E-3</v>
      </c>
    </row>
    <row r="101" spans="1:7" ht="18">
      <c r="A101" s="2" t="s">
        <v>181</v>
      </c>
      <c r="B101" s="10">
        <v>1241.25</v>
      </c>
      <c r="C101" s="11">
        <v>1237.8499999999999</v>
      </c>
      <c r="D101" s="11">
        <v>1251.75</v>
      </c>
      <c r="E101" s="11">
        <v>1233.3499999999999</v>
      </c>
      <c r="F101" s="4" t="s">
        <v>986</v>
      </c>
      <c r="G101" s="5">
        <f t="shared" si="1"/>
        <v>4.4813252492376084E-3</v>
      </c>
    </row>
    <row r="102" spans="1:7" ht="18">
      <c r="A102" s="2" t="s">
        <v>182</v>
      </c>
      <c r="B102" s="10">
        <v>1235.7</v>
      </c>
      <c r="C102" s="11">
        <v>1246.5</v>
      </c>
      <c r="D102" s="11">
        <v>1257.75</v>
      </c>
      <c r="E102" s="11">
        <v>1228.1500000000001</v>
      </c>
      <c r="F102" s="4" t="s">
        <v>987</v>
      </c>
      <c r="G102" s="5">
        <f t="shared" si="1"/>
        <v>-5.7695183342653085E-3</v>
      </c>
    </row>
    <row r="103" spans="1:7" ht="18">
      <c r="A103" s="2" t="s">
        <v>183</v>
      </c>
      <c r="B103" s="10">
        <v>1242.8499999999999</v>
      </c>
      <c r="C103" s="11">
        <v>1237.1500000000001</v>
      </c>
      <c r="D103" s="11">
        <v>1264</v>
      </c>
      <c r="E103" s="11">
        <v>1232.25</v>
      </c>
      <c r="F103" s="4" t="s">
        <v>950</v>
      </c>
      <c r="G103" s="5">
        <f t="shared" si="1"/>
        <v>4.596782287854667E-3</v>
      </c>
    </row>
    <row r="104" spans="1:7" ht="18">
      <c r="A104" s="2" t="s">
        <v>184</v>
      </c>
      <c r="B104" s="10">
        <v>1237.1500000000001</v>
      </c>
      <c r="C104" s="11">
        <v>1226.1500000000001</v>
      </c>
      <c r="D104" s="11">
        <v>1240.75</v>
      </c>
      <c r="E104" s="11">
        <v>1221.05</v>
      </c>
      <c r="F104" s="4" t="s">
        <v>988</v>
      </c>
      <c r="G104" s="5">
        <f t="shared" si="1"/>
        <v>9.9919596548082509E-3</v>
      </c>
    </row>
    <row r="105" spans="1:7" ht="18">
      <c r="A105" s="2" t="s">
        <v>185</v>
      </c>
      <c r="B105" s="10">
        <v>1224.8499999999999</v>
      </c>
      <c r="C105" s="11">
        <v>1205</v>
      </c>
      <c r="D105" s="11">
        <v>1232.5</v>
      </c>
      <c r="E105" s="11">
        <v>1198.4000000000001</v>
      </c>
      <c r="F105" s="4" t="s">
        <v>989</v>
      </c>
      <c r="G105" s="5">
        <f t="shared" si="1"/>
        <v>1.8083079501720015E-2</v>
      </c>
    </row>
    <row r="106" spans="1:7" ht="18">
      <c r="A106" s="2" t="s">
        <v>186</v>
      </c>
      <c r="B106" s="10">
        <v>1202.9000000000001</v>
      </c>
      <c r="C106" s="11">
        <v>1195</v>
      </c>
      <c r="D106" s="11">
        <v>1205.55</v>
      </c>
      <c r="E106" s="11">
        <v>1182.5</v>
      </c>
      <c r="F106" s="4" t="s">
        <v>990</v>
      </c>
      <c r="G106" s="5">
        <f t="shared" si="1"/>
        <v>1.0151947319057223E-2</v>
      </c>
    </row>
    <row r="107" spans="1:7" ht="18">
      <c r="A107" s="2" t="s">
        <v>187</v>
      </c>
      <c r="B107" s="10">
        <v>1190.75</v>
      </c>
      <c r="C107" s="11">
        <v>1207.8499999999999</v>
      </c>
      <c r="D107" s="11">
        <v>1212.45</v>
      </c>
      <c r="E107" s="11">
        <v>1186.5999999999999</v>
      </c>
      <c r="F107" s="4" t="s">
        <v>991</v>
      </c>
      <c r="G107" s="5">
        <f t="shared" si="1"/>
        <v>-1.28086529082274E-2</v>
      </c>
    </row>
    <row r="108" spans="1:7" ht="18">
      <c r="A108" s="2" t="s">
        <v>188</v>
      </c>
      <c r="B108" s="10">
        <v>1206.0999999999999</v>
      </c>
      <c r="C108" s="11">
        <v>1198</v>
      </c>
      <c r="D108" s="11">
        <v>1212</v>
      </c>
      <c r="E108" s="11">
        <v>1182.55</v>
      </c>
      <c r="F108" s="4" t="s">
        <v>992</v>
      </c>
      <c r="G108" s="5">
        <f t="shared" si="1"/>
        <v>9.9573783865002652E-3</v>
      </c>
    </row>
    <row r="109" spans="1:7" ht="18">
      <c r="A109" s="2" t="s">
        <v>189</v>
      </c>
      <c r="B109" s="10">
        <v>1194.1500000000001</v>
      </c>
      <c r="C109" s="11">
        <v>1213</v>
      </c>
      <c r="D109" s="11">
        <v>1220.95</v>
      </c>
      <c r="E109" s="11">
        <v>1188</v>
      </c>
      <c r="F109" s="4" t="s">
        <v>993</v>
      </c>
      <c r="G109" s="5">
        <f t="shared" si="1"/>
        <v>-1.3061749761404461E-2</v>
      </c>
    </row>
    <row r="110" spans="1:7" ht="18">
      <c r="A110" s="2" t="s">
        <v>190</v>
      </c>
      <c r="B110" s="10">
        <v>1209.8499999999999</v>
      </c>
      <c r="C110" s="11">
        <v>1184.55</v>
      </c>
      <c r="D110" s="11">
        <v>1216.1500000000001</v>
      </c>
      <c r="E110" s="11">
        <v>1164.25</v>
      </c>
      <c r="F110" s="4" t="s">
        <v>994</v>
      </c>
      <c r="G110" s="5">
        <f t="shared" si="1"/>
        <v>2.1977988331701722E-2</v>
      </c>
    </row>
    <row r="111" spans="1:7" ht="18">
      <c r="A111" s="2" t="s">
        <v>191</v>
      </c>
      <c r="B111" s="10">
        <v>1183.55</v>
      </c>
      <c r="C111" s="11">
        <v>1135</v>
      </c>
      <c r="D111" s="11">
        <v>1203</v>
      </c>
      <c r="E111" s="11">
        <v>1109.05</v>
      </c>
      <c r="F111" s="4" t="s">
        <v>995</v>
      </c>
      <c r="G111" s="5">
        <f t="shared" si="1"/>
        <v>5.3093695234845514E-2</v>
      </c>
    </row>
    <row r="112" spans="1:7" ht="18">
      <c r="A112" s="2" t="s">
        <v>192</v>
      </c>
      <c r="B112" s="10">
        <v>1122.3499999999999</v>
      </c>
      <c r="C112" s="11">
        <v>1176.2</v>
      </c>
      <c r="D112" s="11">
        <v>1189</v>
      </c>
      <c r="E112" s="11">
        <v>1037.1500000000001</v>
      </c>
      <c r="F112" s="4" t="s">
        <v>996</v>
      </c>
      <c r="G112" s="5">
        <f t="shared" si="1"/>
        <v>-4.6864201628301301E-2</v>
      </c>
    </row>
    <row r="113" spans="1:7" ht="18">
      <c r="A113" s="2" t="s">
        <v>193</v>
      </c>
      <c r="B113" s="10">
        <v>1176.2</v>
      </c>
      <c r="C113" s="11">
        <v>1174.95</v>
      </c>
      <c r="D113" s="11">
        <v>1199</v>
      </c>
      <c r="E113" s="11">
        <v>1151.8</v>
      </c>
      <c r="F113" s="4" t="s">
        <v>997</v>
      </c>
      <c r="G113" s="5">
        <f t="shared" si="1"/>
        <v>1.3567219297087995E-2</v>
      </c>
    </row>
    <row r="114" spans="1:7" ht="18">
      <c r="A114" s="2" t="s">
        <v>194</v>
      </c>
      <c r="B114" s="10">
        <v>1160.3499999999999</v>
      </c>
      <c r="C114" s="11">
        <v>1160</v>
      </c>
      <c r="D114" s="11">
        <v>1182</v>
      </c>
      <c r="E114" s="11">
        <v>1145.5999999999999</v>
      </c>
      <c r="F114" s="4" t="s">
        <v>976</v>
      </c>
      <c r="G114" s="5">
        <f t="shared" si="1"/>
        <v>3.7559134964448354E-3</v>
      </c>
    </row>
    <row r="115" spans="1:7" ht="18">
      <c r="A115" s="2" t="s">
        <v>195</v>
      </c>
      <c r="B115" s="10">
        <v>1156</v>
      </c>
      <c r="C115" s="11">
        <v>1173.3</v>
      </c>
      <c r="D115" s="11">
        <v>1180.75</v>
      </c>
      <c r="E115" s="11">
        <v>1148.55</v>
      </c>
      <c r="F115" s="4" t="s">
        <v>998</v>
      </c>
      <c r="G115" s="5">
        <f t="shared" si="1"/>
        <v>-2.0887593836461642E-2</v>
      </c>
    </row>
    <row r="116" spans="1:7" ht="18">
      <c r="A116" s="2" t="s">
        <v>196</v>
      </c>
      <c r="B116" s="10">
        <v>1180.4000000000001</v>
      </c>
      <c r="C116" s="11">
        <v>1160.2</v>
      </c>
      <c r="D116" s="11">
        <v>1183.9000000000001</v>
      </c>
      <c r="E116" s="11">
        <v>1144.1500000000001</v>
      </c>
      <c r="F116" s="4" t="s">
        <v>999</v>
      </c>
      <c r="G116" s="5">
        <f t="shared" si="1"/>
        <v>1.7260960036820372E-2</v>
      </c>
    </row>
    <row r="117" spans="1:7" ht="18">
      <c r="A117" s="2" t="s">
        <v>197</v>
      </c>
      <c r="B117" s="10">
        <v>1160.2</v>
      </c>
      <c r="C117" s="11">
        <v>1120</v>
      </c>
      <c r="D117" s="11">
        <v>1176.45</v>
      </c>
      <c r="E117" s="11">
        <v>1110.25</v>
      </c>
      <c r="F117" s="4" t="s">
        <v>1000</v>
      </c>
      <c r="G117" s="5">
        <f t="shared" si="1"/>
        <v>3.5754910786457747E-2</v>
      </c>
    </row>
    <row r="118" spans="1:7" ht="18">
      <c r="A118" s="2" t="s">
        <v>198</v>
      </c>
      <c r="B118" s="10">
        <v>1119.45</v>
      </c>
      <c r="C118" s="11">
        <v>1031.25</v>
      </c>
      <c r="D118" s="11">
        <v>1124.5</v>
      </c>
      <c r="E118" s="11">
        <v>1031.25</v>
      </c>
      <c r="F118" s="4" t="s">
        <v>1001</v>
      </c>
      <c r="G118" s="5">
        <f t="shared" si="1"/>
        <v>7.7470349426077778E-2</v>
      </c>
    </row>
    <row r="119" spans="1:7" ht="18">
      <c r="A119" s="2" t="s">
        <v>199</v>
      </c>
      <c r="B119" s="10">
        <v>1036</v>
      </c>
      <c r="C119" s="11">
        <v>1031</v>
      </c>
      <c r="D119" s="11">
        <v>1042.5999999999999</v>
      </c>
      <c r="E119" s="11">
        <v>1000</v>
      </c>
      <c r="F119" s="4" t="s">
        <v>1002</v>
      </c>
      <c r="G119" s="5">
        <f t="shared" si="1"/>
        <v>8.1411575836998658E-3</v>
      </c>
    </row>
    <row r="120" spans="1:7" ht="18">
      <c r="A120" s="2" t="s">
        <v>202</v>
      </c>
      <c r="B120" s="10">
        <v>1027.5999999999999</v>
      </c>
      <c r="C120" s="11">
        <v>1036.45</v>
      </c>
      <c r="D120" s="11">
        <v>1036.45</v>
      </c>
      <c r="E120" s="11">
        <v>1005.5</v>
      </c>
      <c r="F120" s="4" t="s">
        <v>1003</v>
      </c>
      <c r="G120" s="5">
        <f t="shared" si="1"/>
        <v>2.1919685339496816E-3</v>
      </c>
    </row>
    <row r="121" spans="1:7" ht="18">
      <c r="A121" s="2" t="s">
        <v>200</v>
      </c>
      <c r="B121" s="10">
        <v>1025.3499999999999</v>
      </c>
      <c r="C121" s="11">
        <v>1034.5</v>
      </c>
      <c r="D121" s="11">
        <v>1043</v>
      </c>
      <c r="E121" s="11">
        <v>1021.7</v>
      </c>
      <c r="F121" s="4" t="s">
        <v>1004</v>
      </c>
      <c r="G121" s="5">
        <f t="shared" si="1"/>
        <v>-8.8358667879735748E-3</v>
      </c>
    </row>
    <row r="122" spans="1:7" ht="18">
      <c r="A122" s="2" t="s">
        <v>201</v>
      </c>
      <c r="B122" s="10">
        <v>1034.45</v>
      </c>
      <c r="C122" s="11">
        <v>1047.9000000000001</v>
      </c>
      <c r="D122" s="11">
        <v>1053</v>
      </c>
      <c r="E122" s="11">
        <v>1023.1</v>
      </c>
      <c r="F122" s="4" t="s">
        <v>1005</v>
      </c>
      <c r="G122" s="5">
        <f t="shared" si="1"/>
        <v>-7.7038274023130239E-3</v>
      </c>
    </row>
    <row r="123" spans="1:7" ht="18">
      <c r="A123" s="2" t="s">
        <v>206</v>
      </c>
      <c r="B123" s="10">
        <v>1042.45</v>
      </c>
      <c r="C123" s="11">
        <v>1020</v>
      </c>
      <c r="D123" s="11">
        <v>1048</v>
      </c>
      <c r="E123" s="11">
        <v>1019.55</v>
      </c>
      <c r="F123" s="4" t="s">
        <v>1006</v>
      </c>
      <c r="G123" s="5">
        <f t="shared" si="1"/>
        <v>2.2212358431308518E-2</v>
      </c>
    </row>
    <row r="124" spans="1:7" ht="18">
      <c r="A124" s="2" t="s">
        <v>203</v>
      </c>
      <c r="B124" s="10">
        <v>1019.55</v>
      </c>
      <c r="C124" s="11">
        <v>1010</v>
      </c>
      <c r="D124" s="11">
        <v>1021.5</v>
      </c>
      <c r="E124" s="4">
        <v>999.8</v>
      </c>
      <c r="F124" s="4" t="s">
        <v>1007</v>
      </c>
      <c r="G124" s="5">
        <f t="shared" si="1"/>
        <v>1.4075349049382454E-2</v>
      </c>
    </row>
    <row r="125" spans="1:7" ht="18">
      <c r="A125" s="2" t="s">
        <v>204</v>
      </c>
      <c r="B125" s="10">
        <v>1005.3</v>
      </c>
      <c r="C125" s="11">
        <v>1005</v>
      </c>
      <c r="D125" s="11">
        <v>1011.95</v>
      </c>
      <c r="E125" s="4">
        <v>985.2</v>
      </c>
      <c r="F125" s="4" t="s">
        <v>1008</v>
      </c>
      <c r="G125" s="5">
        <f t="shared" si="1"/>
        <v>2.8888798295158874E-3</v>
      </c>
    </row>
    <row r="126" spans="1:7" ht="18">
      <c r="A126" s="2" t="s">
        <v>205</v>
      </c>
      <c r="B126" s="10">
        <v>1002.4</v>
      </c>
      <c r="C126" s="11">
        <v>1013.95</v>
      </c>
      <c r="D126" s="11">
        <v>1017.6</v>
      </c>
      <c r="E126" s="4">
        <v>986.4</v>
      </c>
      <c r="F126" s="4" t="s">
        <v>1009</v>
      </c>
      <c r="G126" s="5">
        <f t="shared" si="1"/>
        <v>-8.7900647908429018E-3</v>
      </c>
    </row>
    <row r="127" spans="1:7" ht="18">
      <c r="A127" s="2" t="s">
        <v>207</v>
      </c>
      <c r="B127" s="10">
        <v>1011.25</v>
      </c>
      <c r="C127" s="11">
        <v>1033.1500000000001</v>
      </c>
      <c r="D127" s="11">
        <v>1040</v>
      </c>
      <c r="E127" s="11">
        <v>1008.1</v>
      </c>
      <c r="F127" s="4" t="s">
        <v>1010</v>
      </c>
      <c r="G127" s="5">
        <f t="shared" si="1"/>
        <v>-2.1425198336912348E-2</v>
      </c>
    </row>
    <row r="128" spans="1:7" ht="18">
      <c r="A128" s="2" t="s">
        <v>208</v>
      </c>
      <c r="B128" s="10">
        <v>1033.1500000000001</v>
      </c>
      <c r="C128" s="11">
        <v>1025</v>
      </c>
      <c r="D128" s="11">
        <v>1040.7</v>
      </c>
      <c r="E128" s="11">
        <v>1010</v>
      </c>
      <c r="F128" s="4" t="s">
        <v>1011</v>
      </c>
      <c r="G128" s="5">
        <f t="shared" si="1"/>
        <v>8.9446904272923317E-3</v>
      </c>
    </row>
    <row r="129" spans="1:7" ht="18">
      <c r="A129" s="2" t="s">
        <v>209</v>
      </c>
      <c r="B129" s="10">
        <v>1023.95</v>
      </c>
      <c r="C129" s="11">
        <v>1002.85</v>
      </c>
      <c r="D129" s="11">
        <v>1027.25</v>
      </c>
      <c r="E129" s="4">
        <v>997.4</v>
      </c>
      <c r="F129" s="4" t="s">
        <v>1012</v>
      </c>
      <c r="G129" s="5">
        <f t="shared" si="1"/>
        <v>2.4017758564479803E-2</v>
      </c>
    </row>
    <row r="130" spans="1:7" ht="18">
      <c r="A130" s="2" t="s">
        <v>210</v>
      </c>
      <c r="B130" s="3">
        <v>999.65</v>
      </c>
      <c r="C130" s="11">
        <v>1015.2</v>
      </c>
      <c r="D130" s="11">
        <v>1025</v>
      </c>
      <c r="E130" s="4">
        <v>995.05</v>
      </c>
      <c r="F130" s="4" t="s">
        <v>1013</v>
      </c>
      <c r="G130" s="5">
        <f t="shared" si="1"/>
        <v>-2.1622196539835156E-2</v>
      </c>
    </row>
    <row r="131" spans="1:7" ht="18">
      <c r="A131" s="2" t="s">
        <v>211</v>
      </c>
      <c r="B131" s="10">
        <v>1021.5</v>
      </c>
      <c r="C131" s="11">
        <v>1016.8</v>
      </c>
      <c r="D131" s="11">
        <v>1029.5</v>
      </c>
      <c r="E131" s="11">
        <v>1008.05</v>
      </c>
      <c r="F131" s="4" t="s">
        <v>1014</v>
      </c>
      <c r="G131" s="5">
        <f t="shared" si="1"/>
        <v>5.6448793898406253E-3</v>
      </c>
    </row>
    <row r="132" spans="1:7" ht="18">
      <c r="A132" s="2" t="s">
        <v>212</v>
      </c>
      <c r="B132" s="10">
        <v>1015.75</v>
      </c>
      <c r="C132" s="11">
        <v>1043.75</v>
      </c>
      <c r="D132" s="11">
        <v>1043.75</v>
      </c>
      <c r="E132" s="4">
        <v>997.8</v>
      </c>
      <c r="F132" s="4" t="s">
        <v>1015</v>
      </c>
      <c r="G132" s="5">
        <f t="shared" ref="G132:G195" si="2">(LN(B132/B133))</f>
        <v>-2.4218262036424416E-2</v>
      </c>
    </row>
    <row r="133" spans="1:7" ht="18">
      <c r="A133" s="2" t="s">
        <v>213</v>
      </c>
      <c r="B133" s="10">
        <v>1040.6500000000001</v>
      </c>
      <c r="C133" s="11">
        <v>1057.8</v>
      </c>
      <c r="D133" s="11">
        <v>1062.3</v>
      </c>
      <c r="E133" s="11">
        <v>1033.6500000000001</v>
      </c>
      <c r="F133" s="4" t="s">
        <v>1016</v>
      </c>
      <c r="G133" s="5">
        <f t="shared" si="2"/>
        <v>-1.2082574938235738E-2</v>
      </c>
    </row>
    <row r="134" spans="1:7" ht="18">
      <c r="A134" s="2" t="s">
        <v>214</v>
      </c>
      <c r="B134" s="10">
        <v>1053.3</v>
      </c>
      <c r="C134" s="11">
        <v>1062.2</v>
      </c>
      <c r="D134" s="11">
        <v>1071.3</v>
      </c>
      <c r="E134" s="11">
        <v>1045.3</v>
      </c>
      <c r="F134" s="4" t="s">
        <v>1017</v>
      </c>
      <c r="G134" s="5">
        <f t="shared" si="2"/>
        <v>-6.8124021622408782E-3</v>
      </c>
    </row>
    <row r="135" spans="1:7" ht="18">
      <c r="A135" s="2" t="s">
        <v>215</v>
      </c>
      <c r="B135" s="10">
        <v>1060.5</v>
      </c>
      <c r="C135" s="11">
        <v>1060.3499999999999</v>
      </c>
      <c r="D135" s="11">
        <v>1068.95</v>
      </c>
      <c r="E135" s="11">
        <v>1053.6500000000001</v>
      </c>
      <c r="F135" s="4" t="s">
        <v>1018</v>
      </c>
      <c r="G135" s="5">
        <f t="shared" si="2"/>
        <v>3.1165912746029686E-3</v>
      </c>
    </row>
    <row r="136" spans="1:7" ht="18">
      <c r="A136" s="2" t="s">
        <v>216</v>
      </c>
      <c r="B136" s="10">
        <v>1057.2</v>
      </c>
      <c r="C136" s="11">
        <v>1075</v>
      </c>
      <c r="D136" s="11">
        <v>1081.5999999999999</v>
      </c>
      <c r="E136" s="11">
        <v>1054.5</v>
      </c>
      <c r="F136" s="4" t="s">
        <v>1019</v>
      </c>
      <c r="G136" s="5">
        <f t="shared" si="2"/>
        <v>-1.3062254040449667E-2</v>
      </c>
    </row>
    <row r="137" spans="1:7" ht="18">
      <c r="A137" s="2" t="s">
        <v>217</v>
      </c>
      <c r="B137" s="10">
        <v>1071.0999999999999</v>
      </c>
      <c r="C137" s="11">
        <v>1090</v>
      </c>
      <c r="D137" s="11">
        <v>1098</v>
      </c>
      <c r="E137" s="11">
        <v>1063.05</v>
      </c>
      <c r="F137" s="4" t="s">
        <v>1020</v>
      </c>
      <c r="G137" s="5">
        <f t="shared" si="2"/>
        <v>-7.6728503103021721E-3</v>
      </c>
    </row>
    <row r="138" spans="1:7" ht="18">
      <c r="A138" s="2" t="s">
        <v>218</v>
      </c>
      <c r="B138" s="10">
        <v>1079.3499999999999</v>
      </c>
      <c r="C138" s="11">
        <v>1085</v>
      </c>
      <c r="D138" s="11">
        <v>1088.75</v>
      </c>
      <c r="E138" s="11">
        <v>1061.25</v>
      </c>
      <c r="F138" s="4" t="s">
        <v>1021</v>
      </c>
      <c r="G138" s="5">
        <f t="shared" si="2"/>
        <v>-8.7977224205309189E-4</v>
      </c>
    </row>
    <row r="139" spans="1:7" ht="18">
      <c r="A139" s="2" t="s">
        <v>219</v>
      </c>
      <c r="B139" s="10">
        <v>1080.3</v>
      </c>
      <c r="C139" s="11">
        <v>1071</v>
      </c>
      <c r="D139" s="11">
        <v>1096</v>
      </c>
      <c r="E139" s="11">
        <v>1070.95</v>
      </c>
      <c r="F139" s="4" t="s">
        <v>1022</v>
      </c>
      <c r="G139" s="5">
        <f t="shared" si="2"/>
        <v>8.6926753057877965E-3</v>
      </c>
    </row>
    <row r="140" spans="1:7" ht="18">
      <c r="A140" s="2" t="s">
        <v>220</v>
      </c>
      <c r="B140" s="10">
        <v>1070.95</v>
      </c>
      <c r="C140" s="11">
        <v>1036</v>
      </c>
      <c r="D140" s="11">
        <v>1074.5999999999999</v>
      </c>
      <c r="E140" s="11">
        <v>1033.3</v>
      </c>
      <c r="F140" s="4" t="s">
        <v>1023</v>
      </c>
      <c r="G140" s="5">
        <f t="shared" si="2"/>
        <v>3.4627886831553725E-2</v>
      </c>
    </row>
    <row r="141" spans="1:7" ht="18">
      <c r="A141" s="2" t="s">
        <v>221</v>
      </c>
      <c r="B141" s="10">
        <v>1034.5</v>
      </c>
      <c r="C141" s="11">
        <v>1039.3499999999999</v>
      </c>
      <c r="D141" s="11">
        <v>1044.25</v>
      </c>
      <c r="E141" s="11">
        <v>1017.5</v>
      </c>
      <c r="F141" s="4" t="s">
        <v>1024</v>
      </c>
      <c r="G141" s="5">
        <f t="shared" si="2"/>
        <v>-4.6772995559021735E-3</v>
      </c>
    </row>
    <row r="142" spans="1:7" ht="18">
      <c r="A142" s="2" t="s">
        <v>222</v>
      </c>
      <c r="B142" s="10">
        <v>1039.3499999999999</v>
      </c>
      <c r="C142" s="11">
        <v>1030</v>
      </c>
      <c r="D142" s="11">
        <v>1054.0999999999999</v>
      </c>
      <c r="E142" s="11">
        <v>1026.45</v>
      </c>
      <c r="F142" s="4" t="s">
        <v>1025</v>
      </c>
      <c r="G142" s="5">
        <f t="shared" si="2"/>
        <v>1.2537983440073199E-2</v>
      </c>
    </row>
    <row r="143" spans="1:7" ht="18">
      <c r="A143" s="2" t="s">
        <v>223</v>
      </c>
      <c r="B143" s="10">
        <v>1026.4000000000001</v>
      </c>
      <c r="C143" s="11">
        <v>1032</v>
      </c>
      <c r="D143" s="11">
        <v>1039.45</v>
      </c>
      <c r="E143" s="11">
        <v>1020.15</v>
      </c>
      <c r="F143" s="4" t="s">
        <v>1026</v>
      </c>
      <c r="G143" s="5">
        <f t="shared" si="2"/>
        <v>-1.4892452009664402E-2</v>
      </c>
    </row>
    <row r="144" spans="1:7" ht="18">
      <c r="A144" s="2" t="s">
        <v>224</v>
      </c>
      <c r="B144" s="10">
        <v>1041.8</v>
      </c>
      <c r="C144" s="11">
        <v>1060</v>
      </c>
      <c r="D144" s="11">
        <v>1063.95</v>
      </c>
      <c r="E144" s="11">
        <v>1034.2</v>
      </c>
      <c r="F144" s="4" t="s">
        <v>1027</v>
      </c>
      <c r="G144" s="5">
        <f t="shared" si="2"/>
        <v>-1.7318921795021737E-2</v>
      </c>
    </row>
    <row r="145" spans="1:7" ht="18">
      <c r="A145" s="2" t="s">
        <v>225</v>
      </c>
      <c r="B145" s="10">
        <v>1060</v>
      </c>
      <c r="C145" s="11">
        <v>1044</v>
      </c>
      <c r="D145" s="11">
        <v>1063.95</v>
      </c>
      <c r="E145" s="11">
        <v>1040.0999999999999</v>
      </c>
      <c r="F145" s="4" t="s">
        <v>1028</v>
      </c>
      <c r="G145" s="5">
        <f t="shared" si="2"/>
        <v>1.5209418663528708E-2</v>
      </c>
    </row>
    <row r="146" spans="1:7" ht="18">
      <c r="A146" s="2" t="s">
        <v>226</v>
      </c>
      <c r="B146" s="10">
        <v>1044</v>
      </c>
      <c r="C146" s="11">
        <v>1031</v>
      </c>
      <c r="D146" s="11">
        <v>1060</v>
      </c>
      <c r="E146" s="11">
        <v>1031</v>
      </c>
      <c r="F146" s="4" t="s">
        <v>1029</v>
      </c>
      <c r="G146" s="5">
        <f t="shared" si="2"/>
        <v>-7.4434927126597076E-3</v>
      </c>
    </row>
    <row r="147" spans="1:7" ht="18">
      <c r="A147" s="2" t="s">
        <v>227</v>
      </c>
      <c r="B147" s="10">
        <v>1051.8</v>
      </c>
      <c r="C147" s="11">
        <v>1043.3499999999999</v>
      </c>
      <c r="D147" s="11">
        <v>1070</v>
      </c>
      <c r="E147" s="11">
        <v>1031</v>
      </c>
      <c r="F147" s="4" t="s">
        <v>1030</v>
      </c>
      <c r="G147" s="5">
        <f t="shared" si="2"/>
        <v>8.0662919758501973E-3</v>
      </c>
    </row>
    <row r="148" spans="1:7" ht="18">
      <c r="A148" s="2" t="s">
        <v>228</v>
      </c>
      <c r="B148" s="10">
        <v>1043.3499999999999</v>
      </c>
      <c r="C148" s="11">
        <v>1047</v>
      </c>
      <c r="D148" s="11">
        <v>1058</v>
      </c>
      <c r="E148" s="11">
        <v>1031.55</v>
      </c>
      <c r="F148" s="4" t="s">
        <v>1031</v>
      </c>
      <c r="G148" s="5">
        <f t="shared" si="2"/>
        <v>-3.4922416911431328E-3</v>
      </c>
    </row>
    <row r="149" spans="1:7" ht="18">
      <c r="A149" s="2" t="s">
        <v>233</v>
      </c>
      <c r="B149" s="10">
        <v>1047</v>
      </c>
      <c r="C149" s="11">
        <v>1058</v>
      </c>
      <c r="D149" s="11">
        <v>1059.95</v>
      </c>
      <c r="E149" s="11">
        <v>1035.4000000000001</v>
      </c>
      <c r="F149" s="4" t="s">
        <v>1032</v>
      </c>
      <c r="G149" s="5">
        <f t="shared" si="2"/>
        <v>7.5739780119358094E-3</v>
      </c>
    </row>
    <row r="150" spans="1:7" ht="18">
      <c r="A150" s="2" t="s">
        <v>229</v>
      </c>
      <c r="B150" s="10">
        <v>1039.0999999999999</v>
      </c>
      <c r="C150" s="11">
        <v>1017.4</v>
      </c>
      <c r="D150" s="11">
        <v>1057.75</v>
      </c>
      <c r="E150" s="11">
        <v>1017.4</v>
      </c>
      <c r="F150" s="4" t="s">
        <v>1033</v>
      </c>
      <c r="G150" s="5">
        <f t="shared" si="2"/>
        <v>2.1104600469936365E-2</v>
      </c>
    </row>
    <row r="151" spans="1:7" ht="18">
      <c r="A151" s="2" t="s">
        <v>230</v>
      </c>
      <c r="B151" s="10">
        <v>1017.4</v>
      </c>
      <c r="C151" s="11">
        <v>1010</v>
      </c>
      <c r="D151" s="11">
        <v>1019</v>
      </c>
      <c r="E151" s="4">
        <v>999.3</v>
      </c>
      <c r="F151" s="4" t="s">
        <v>1034</v>
      </c>
      <c r="G151" s="5">
        <f t="shared" si="2"/>
        <v>1.126828172898013E-2</v>
      </c>
    </row>
    <row r="152" spans="1:7" ht="18">
      <c r="A152" s="2" t="s">
        <v>231</v>
      </c>
      <c r="B152" s="10">
        <v>1006</v>
      </c>
      <c r="C152" s="4">
        <v>999.45</v>
      </c>
      <c r="D152" s="11">
        <v>1010</v>
      </c>
      <c r="E152" s="4">
        <v>990.1</v>
      </c>
      <c r="F152" s="4" t="s">
        <v>1035</v>
      </c>
      <c r="G152" s="5">
        <f t="shared" si="2"/>
        <v>1.2151060823076456E-2</v>
      </c>
    </row>
    <row r="153" spans="1:7" ht="18">
      <c r="A153" s="2" t="s">
        <v>232</v>
      </c>
      <c r="B153" s="3">
        <v>993.85</v>
      </c>
      <c r="C153" s="4">
        <v>984.05</v>
      </c>
      <c r="D153" s="4">
        <v>996</v>
      </c>
      <c r="E153" s="4">
        <v>978.95</v>
      </c>
      <c r="F153" s="4" t="s">
        <v>1036</v>
      </c>
      <c r="G153" s="5">
        <f t="shared" si="2"/>
        <v>6.9162504031265769E-3</v>
      </c>
    </row>
    <row r="154" spans="1:7" ht="18">
      <c r="A154" s="2" t="s">
        <v>234</v>
      </c>
      <c r="B154" s="3">
        <v>987</v>
      </c>
      <c r="C154" s="4">
        <v>984.75</v>
      </c>
      <c r="D154" s="4">
        <v>993.5</v>
      </c>
      <c r="E154" s="4">
        <v>975</v>
      </c>
      <c r="F154" s="4" t="s">
        <v>1037</v>
      </c>
      <c r="G154" s="5">
        <f t="shared" si="2"/>
        <v>4.6205875702767935E-3</v>
      </c>
    </row>
    <row r="155" spans="1:7" ht="18">
      <c r="A155" s="2" t="s">
        <v>240</v>
      </c>
      <c r="B155" s="3">
        <v>982.45</v>
      </c>
      <c r="C155" s="4">
        <v>959.05</v>
      </c>
      <c r="D155" s="4">
        <v>985</v>
      </c>
      <c r="E155" s="4">
        <v>959.05</v>
      </c>
      <c r="F155" s="4" t="s">
        <v>1038</v>
      </c>
      <c r="G155" s="5">
        <f t="shared" si="2"/>
        <v>2.4732055579035409E-2</v>
      </c>
    </row>
    <row r="156" spans="1:7" ht="18">
      <c r="A156" s="2" t="s">
        <v>235</v>
      </c>
      <c r="B156" s="3">
        <v>958.45</v>
      </c>
      <c r="C156" s="4">
        <v>960</v>
      </c>
      <c r="D156" s="4">
        <v>968.6</v>
      </c>
      <c r="E156" s="4">
        <v>954.25</v>
      </c>
      <c r="F156" s="4" t="s">
        <v>1039</v>
      </c>
      <c r="G156" s="5">
        <f t="shared" si="2"/>
        <v>-4.1647204764750853E-3</v>
      </c>
    </row>
    <row r="157" spans="1:7" ht="18">
      <c r="A157" s="2" t="s">
        <v>236</v>
      </c>
      <c r="B157" s="3">
        <v>962.45</v>
      </c>
      <c r="C157" s="4">
        <v>960</v>
      </c>
      <c r="D157" s="4">
        <v>969.4</v>
      </c>
      <c r="E157" s="4">
        <v>947.3</v>
      </c>
      <c r="F157" s="4" t="s">
        <v>1040</v>
      </c>
      <c r="G157" s="5">
        <f t="shared" si="2"/>
        <v>5.46976072642626E-3</v>
      </c>
    </row>
    <row r="158" spans="1:7" ht="18">
      <c r="A158" s="2" t="s">
        <v>237</v>
      </c>
      <c r="B158" s="3">
        <v>957.2</v>
      </c>
      <c r="C158" s="4">
        <v>950</v>
      </c>
      <c r="D158" s="4">
        <v>961.35</v>
      </c>
      <c r="E158" s="4">
        <v>936</v>
      </c>
      <c r="F158" s="4" t="s">
        <v>1041</v>
      </c>
      <c r="G158" s="5">
        <f t="shared" si="2"/>
        <v>6.4982934888280003E-3</v>
      </c>
    </row>
    <row r="159" spans="1:7" ht="18">
      <c r="A159" s="2" t="s">
        <v>238</v>
      </c>
      <c r="B159" s="3">
        <v>951</v>
      </c>
      <c r="C159" s="4">
        <v>943.7</v>
      </c>
      <c r="D159" s="4">
        <v>954.4</v>
      </c>
      <c r="E159" s="4">
        <v>940.7</v>
      </c>
      <c r="F159" s="4" t="s">
        <v>1042</v>
      </c>
      <c r="G159" s="5">
        <f t="shared" si="2"/>
        <v>4.5318094105446958E-3</v>
      </c>
    </row>
    <row r="160" spans="1:7" ht="18">
      <c r="A160" s="2" t="s">
        <v>239</v>
      </c>
      <c r="B160" s="3">
        <v>946.7</v>
      </c>
      <c r="C160" s="4">
        <v>941.8</v>
      </c>
      <c r="D160" s="4">
        <v>954.5</v>
      </c>
      <c r="E160" s="4">
        <v>938.5</v>
      </c>
      <c r="F160" s="4" t="s">
        <v>1043</v>
      </c>
      <c r="G160" s="5">
        <f t="shared" si="2"/>
        <v>5.7203545816711526E-3</v>
      </c>
    </row>
    <row r="161" spans="1:7" ht="18">
      <c r="A161" s="2" t="s">
        <v>241</v>
      </c>
      <c r="B161" s="3">
        <v>941.3</v>
      </c>
      <c r="C161" s="4">
        <v>915.85</v>
      </c>
      <c r="D161" s="4">
        <v>946.45</v>
      </c>
      <c r="E161" s="4">
        <v>908.35</v>
      </c>
      <c r="F161" s="4" t="s">
        <v>1022</v>
      </c>
      <c r="G161" s="5">
        <f t="shared" si="2"/>
        <v>2.2181956239945351E-2</v>
      </c>
    </row>
    <row r="162" spans="1:7" ht="18">
      <c r="A162" s="2" t="s">
        <v>242</v>
      </c>
      <c r="B162" s="3">
        <v>920.65</v>
      </c>
      <c r="C162" s="4">
        <v>938.5</v>
      </c>
      <c r="D162" s="4">
        <v>942</v>
      </c>
      <c r="E162" s="4">
        <v>917</v>
      </c>
      <c r="F162" s="4" t="s">
        <v>1044</v>
      </c>
      <c r="G162" s="5">
        <f t="shared" si="2"/>
        <v>-2.0427523189380722E-2</v>
      </c>
    </row>
    <row r="163" spans="1:7" ht="18">
      <c r="A163" s="2" t="s">
        <v>243</v>
      </c>
      <c r="B163" s="3">
        <v>939.65</v>
      </c>
      <c r="C163" s="4">
        <v>924.65</v>
      </c>
      <c r="D163" s="4">
        <v>944.6</v>
      </c>
      <c r="E163" s="4">
        <v>916.05</v>
      </c>
      <c r="F163" s="4" t="s">
        <v>1045</v>
      </c>
      <c r="G163" s="5">
        <f t="shared" si="2"/>
        <v>1.4093419777195443E-2</v>
      </c>
    </row>
    <row r="164" spans="1:7" ht="18">
      <c r="A164" s="2" t="s">
        <v>244</v>
      </c>
      <c r="B164" s="3">
        <v>926.5</v>
      </c>
      <c r="C164" s="4">
        <v>937.95</v>
      </c>
      <c r="D164" s="4">
        <v>943.85</v>
      </c>
      <c r="E164" s="4">
        <v>912.05</v>
      </c>
      <c r="F164" s="4" t="s">
        <v>1027</v>
      </c>
      <c r="G164" s="5">
        <f t="shared" si="2"/>
        <v>-1.1802712119151449E-2</v>
      </c>
    </row>
    <row r="165" spans="1:7" ht="18">
      <c r="A165" s="2" t="s">
        <v>245</v>
      </c>
      <c r="B165" s="3">
        <v>937.5</v>
      </c>
      <c r="C165" s="4">
        <v>890.55</v>
      </c>
      <c r="D165" s="4">
        <v>941.45</v>
      </c>
      <c r="E165" s="4">
        <v>883</v>
      </c>
      <c r="F165" s="4" t="s">
        <v>1046</v>
      </c>
      <c r="G165" s="5">
        <f t="shared" si="2"/>
        <v>4.254570147210314E-2</v>
      </c>
    </row>
    <row r="166" spans="1:7" ht="18">
      <c r="A166" s="2" t="s">
        <v>246</v>
      </c>
      <c r="B166" s="3">
        <v>898.45</v>
      </c>
      <c r="C166" s="4">
        <v>941.6</v>
      </c>
      <c r="D166" s="4">
        <v>948.15</v>
      </c>
      <c r="E166" s="4">
        <v>885.5</v>
      </c>
      <c r="F166" s="4" t="s">
        <v>1047</v>
      </c>
      <c r="G166" s="5">
        <f t="shared" si="2"/>
        <v>-5.0672588683711418E-2</v>
      </c>
    </row>
    <row r="167" spans="1:7" ht="18">
      <c r="A167" s="2" t="s">
        <v>247</v>
      </c>
      <c r="B167" s="3">
        <v>945.15</v>
      </c>
      <c r="C167" s="4">
        <v>955.3</v>
      </c>
      <c r="D167" s="4">
        <v>967.85</v>
      </c>
      <c r="E167" s="4">
        <v>931.35</v>
      </c>
      <c r="F167" s="4" t="s">
        <v>1048</v>
      </c>
      <c r="G167" s="5">
        <f t="shared" si="2"/>
        <v>-1.0681782219788416E-2</v>
      </c>
    </row>
    <row r="168" spans="1:7" ht="18">
      <c r="A168" s="2" t="s">
        <v>248</v>
      </c>
      <c r="B168" s="3">
        <v>955.3</v>
      </c>
      <c r="C168" s="4">
        <v>958</v>
      </c>
      <c r="D168" s="4">
        <v>974</v>
      </c>
      <c r="E168" s="4">
        <v>950.05</v>
      </c>
      <c r="F168" s="4" t="s">
        <v>1049</v>
      </c>
      <c r="G168" s="5">
        <f t="shared" si="2"/>
        <v>5.2340948953241186E-5</v>
      </c>
    </row>
    <row r="169" spans="1:7" ht="18">
      <c r="A169" s="2" t="s">
        <v>249</v>
      </c>
      <c r="B169" s="3">
        <v>955.25</v>
      </c>
      <c r="C169" s="4">
        <v>927</v>
      </c>
      <c r="D169" s="4">
        <v>964.3</v>
      </c>
      <c r="E169" s="4">
        <v>927</v>
      </c>
      <c r="F169" s="4" t="s">
        <v>1050</v>
      </c>
      <c r="G169" s="5">
        <f t="shared" si="2"/>
        <v>3.0666979508278461E-2</v>
      </c>
    </row>
    <row r="170" spans="1:7" ht="18">
      <c r="A170" s="2" t="s">
        <v>250</v>
      </c>
      <c r="B170" s="3">
        <v>926.4</v>
      </c>
      <c r="C170" s="4">
        <v>916</v>
      </c>
      <c r="D170" s="4">
        <v>935.6</v>
      </c>
      <c r="E170" s="4">
        <v>903.15</v>
      </c>
      <c r="F170" s="4" t="s">
        <v>1046</v>
      </c>
      <c r="G170" s="5">
        <f t="shared" si="2"/>
        <v>9.9805558349814211E-3</v>
      </c>
    </row>
    <row r="171" spans="1:7" ht="18">
      <c r="A171" s="2" t="s">
        <v>251</v>
      </c>
      <c r="B171" s="3">
        <v>917.2</v>
      </c>
      <c r="C171" s="4">
        <v>920.9</v>
      </c>
      <c r="D171" s="4">
        <v>921.55</v>
      </c>
      <c r="E171" s="4">
        <v>905.35</v>
      </c>
      <c r="F171" s="4" t="s">
        <v>1051</v>
      </c>
      <c r="G171" s="5">
        <f t="shared" si="2"/>
        <v>-4.8942400158692115E-3</v>
      </c>
    </row>
    <row r="172" spans="1:7" ht="18">
      <c r="A172" s="2" t="s">
        <v>252</v>
      </c>
      <c r="B172" s="3">
        <v>921.7</v>
      </c>
      <c r="C172" s="4">
        <v>925.05</v>
      </c>
      <c r="D172" s="4">
        <v>945.95</v>
      </c>
      <c r="E172" s="4">
        <v>919.25</v>
      </c>
      <c r="F172" s="4" t="s">
        <v>973</v>
      </c>
      <c r="G172" s="5">
        <f t="shared" si="2"/>
        <v>-2.4922806420655487E-3</v>
      </c>
    </row>
    <row r="173" spans="1:7" ht="18">
      <c r="A173" s="2" t="s">
        <v>259</v>
      </c>
      <c r="B173" s="3">
        <v>924</v>
      </c>
      <c r="C173" s="4">
        <v>918.9</v>
      </c>
      <c r="D173" s="4">
        <v>936</v>
      </c>
      <c r="E173" s="4">
        <v>915</v>
      </c>
      <c r="F173" s="4" t="s">
        <v>1052</v>
      </c>
      <c r="G173" s="5">
        <f t="shared" si="2"/>
        <v>4.012367796872948E-3</v>
      </c>
    </row>
    <row r="174" spans="1:7" ht="18">
      <c r="A174" s="2" t="s">
        <v>253</v>
      </c>
      <c r="B174" s="3">
        <v>920.3</v>
      </c>
      <c r="C174" s="4">
        <v>925.1</v>
      </c>
      <c r="D174" s="4">
        <v>925.1</v>
      </c>
      <c r="E174" s="4">
        <v>904.7</v>
      </c>
      <c r="F174" s="4" t="s">
        <v>1053</v>
      </c>
      <c r="G174" s="5">
        <f t="shared" si="2"/>
        <v>-5.2021359324617581E-3</v>
      </c>
    </row>
    <row r="175" spans="1:7" ht="18">
      <c r="A175" s="2" t="s">
        <v>254</v>
      </c>
      <c r="B175" s="3">
        <v>925.1</v>
      </c>
      <c r="C175" s="4">
        <v>911</v>
      </c>
      <c r="D175" s="4">
        <v>926.95</v>
      </c>
      <c r="E175" s="4">
        <v>898.45</v>
      </c>
      <c r="F175" s="4" t="s">
        <v>1054</v>
      </c>
      <c r="G175" s="5">
        <f t="shared" si="2"/>
        <v>1.5139427644300605E-2</v>
      </c>
    </row>
    <row r="176" spans="1:7" ht="18">
      <c r="A176" s="2" t="s">
        <v>255</v>
      </c>
      <c r="B176" s="3">
        <v>911.2</v>
      </c>
      <c r="C176" s="4">
        <v>925</v>
      </c>
      <c r="D176" s="4">
        <v>929.9</v>
      </c>
      <c r="E176" s="4">
        <v>900.55</v>
      </c>
      <c r="F176" s="4" t="s">
        <v>1055</v>
      </c>
      <c r="G176" s="5">
        <f t="shared" si="2"/>
        <v>-1.789209433991432E-2</v>
      </c>
    </row>
    <row r="177" spans="1:7" ht="18">
      <c r="A177" s="2" t="s">
        <v>256</v>
      </c>
      <c r="B177" s="3">
        <v>927.65</v>
      </c>
      <c r="C177" s="4">
        <v>926.5</v>
      </c>
      <c r="D177" s="4">
        <v>937.5</v>
      </c>
      <c r="E177" s="4">
        <v>918.1</v>
      </c>
      <c r="F177" s="4" t="s">
        <v>1056</v>
      </c>
      <c r="G177" s="5">
        <f t="shared" si="2"/>
        <v>0</v>
      </c>
    </row>
    <row r="178" spans="1:7" ht="18">
      <c r="A178" s="2" t="s">
        <v>257</v>
      </c>
      <c r="B178" s="3">
        <v>927.65</v>
      </c>
      <c r="C178" s="4">
        <v>907</v>
      </c>
      <c r="D178" s="4">
        <v>942</v>
      </c>
      <c r="E178" s="4">
        <v>907</v>
      </c>
      <c r="F178" s="4" t="s">
        <v>1057</v>
      </c>
      <c r="G178" s="5">
        <f t="shared" si="2"/>
        <v>3.0148638209847218E-2</v>
      </c>
    </row>
    <row r="179" spans="1:7" ht="18">
      <c r="A179" s="2" t="s">
        <v>258</v>
      </c>
      <c r="B179" s="3">
        <v>900.1</v>
      </c>
      <c r="C179" s="4">
        <v>912.55</v>
      </c>
      <c r="D179" s="4">
        <v>921.6</v>
      </c>
      <c r="E179" s="4">
        <v>894.5</v>
      </c>
      <c r="F179" s="4" t="s">
        <v>1058</v>
      </c>
      <c r="G179" s="5">
        <f t="shared" si="2"/>
        <v>-1.3627421171784448E-2</v>
      </c>
    </row>
    <row r="180" spans="1:7" ht="18">
      <c r="A180" s="2" t="s">
        <v>260</v>
      </c>
      <c r="B180" s="3">
        <v>912.45</v>
      </c>
      <c r="C180" s="4">
        <v>900</v>
      </c>
      <c r="D180" s="4">
        <v>916</v>
      </c>
      <c r="E180" s="4">
        <v>898.1</v>
      </c>
      <c r="F180" s="4" t="s">
        <v>1059</v>
      </c>
      <c r="G180" s="5">
        <f t="shared" si="2"/>
        <v>1.3072081567352701E-2</v>
      </c>
    </row>
    <row r="181" spans="1:7" ht="18">
      <c r="A181" s="2" t="s">
        <v>261</v>
      </c>
      <c r="B181" s="3">
        <v>900.6</v>
      </c>
      <c r="C181" s="4">
        <v>890</v>
      </c>
      <c r="D181" s="4">
        <v>911</v>
      </c>
      <c r="E181" s="4">
        <v>885.1</v>
      </c>
      <c r="F181" s="4" t="s">
        <v>1060</v>
      </c>
      <c r="G181" s="5">
        <f t="shared" si="2"/>
        <v>7.1876615334261432E-3</v>
      </c>
    </row>
    <row r="182" spans="1:7" ht="18">
      <c r="A182" s="2" t="s">
        <v>262</v>
      </c>
      <c r="B182" s="3">
        <v>894.15</v>
      </c>
      <c r="C182" s="4">
        <v>871.1</v>
      </c>
      <c r="D182" s="4">
        <v>905</v>
      </c>
      <c r="E182" s="4">
        <v>867.2</v>
      </c>
      <c r="F182" s="4" t="s">
        <v>1061</v>
      </c>
      <c r="G182" s="5">
        <f t="shared" si="2"/>
        <v>3.5980428094292118E-2</v>
      </c>
    </row>
    <row r="183" spans="1:7" ht="18">
      <c r="A183" s="2" t="s">
        <v>270</v>
      </c>
      <c r="B183" s="3">
        <v>862.55</v>
      </c>
      <c r="C183" s="4">
        <v>875</v>
      </c>
      <c r="D183" s="4">
        <v>876</v>
      </c>
      <c r="E183" s="4">
        <v>853</v>
      </c>
      <c r="F183" s="4" t="s">
        <v>1062</v>
      </c>
      <c r="G183" s="5">
        <f t="shared" si="2"/>
        <v>-1.1182961827130312E-2</v>
      </c>
    </row>
    <row r="184" spans="1:7" ht="18">
      <c r="A184" s="2" t="s">
        <v>263</v>
      </c>
      <c r="B184" s="3">
        <v>872.25</v>
      </c>
      <c r="C184" s="4">
        <v>822</v>
      </c>
      <c r="D184" s="4">
        <v>891</v>
      </c>
      <c r="E184" s="4">
        <v>822</v>
      </c>
      <c r="F184" s="4" t="s">
        <v>1063</v>
      </c>
      <c r="G184" s="5">
        <f t="shared" si="2"/>
        <v>7.3733238045226801E-2</v>
      </c>
    </row>
    <row r="185" spans="1:7" ht="18">
      <c r="A185" s="2" t="s">
        <v>264</v>
      </c>
      <c r="B185" s="3">
        <v>810.25</v>
      </c>
      <c r="C185" s="4">
        <v>771</v>
      </c>
      <c r="D185" s="4">
        <v>850.5</v>
      </c>
      <c r="E185" s="4">
        <v>771</v>
      </c>
      <c r="F185" s="4" t="s">
        <v>1064</v>
      </c>
      <c r="G185" s="5">
        <f t="shared" si="2"/>
        <v>1.6237253683017042E-2</v>
      </c>
    </row>
    <row r="186" spans="1:7" ht="18">
      <c r="A186" s="2" t="s">
        <v>265</v>
      </c>
      <c r="B186" s="3">
        <v>797.2</v>
      </c>
      <c r="C186" s="4">
        <v>828</v>
      </c>
      <c r="D186" s="4">
        <v>829</v>
      </c>
      <c r="E186" s="4">
        <v>782.8</v>
      </c>
      <c r="F186" s="4" t="s">
        <v>1065</v>
      </c>
      <c r="G186" s="5">
        <f t="shared" si="2"/>
        <v>-4.2967208210201308E-2</v>
      </c>
    </row>
    <row r="187" spans="1:7" ht="18">
      <c r="A187" s="2" t="s">
        <v>266</v>
      </c>
      <c r="B187" s="3">
        <v>832.2</v>
      </c>
      <c r="C187" s="4">
        <v>822.1</v>
      </c>
      <c r="D187" s="4">
        <v>838.7</v>
      </c>
      <c r="E187" s="4">
        <v>818.55</v>
      </c>
      <c r="F187" s="4" t="s">
        <v>1066</v>
      </c>
      <c r="G187" s="5">
        <f t="shared" si="2"/>
        <v>9.6176973030391349E-4</v>
      </c>
    </row>
    <row r="188" spans="1:7" ht="18">
      <c r="A188" s="2" t="s">
        <v>267</v>
      </c>
      <c r="B188" s="3">
        <v>831.4</v>
      </c>
      <c r="C188" s="4">
        <v>843.1</v>
      </c>
      <c r="D188" s="4">
        <v>849</v>
      </c>
      <c r="E188" s="4">
        <v>817.55</v>
      </c>
      <c r="F188" s="4" t="s">
        <v>1067</v>
      </c>
      <c r="G188" s="5">
        <f t="shared" si="2"/>
        <v>-1.3974548110093001E-2</v>
      </c>
    </row>
    <row r="189" spans="1:7" ht="18">
      <c r="A189" s="2" t="s">
        <v>268</v>
      </c>
      <c r="B189" s="3">
        <v>843.1</v>
      </c>
      <c r="C189" s="4">
        <v>855.1</v>
      </c>
      <c r="D189" s="4">
        <v>861.7</v>
      </c>
      <c r="E189" s="4">
        <v>829.7</v>
      </c>
      <c r="F189" s="4" t="s">
        <v>1068</v>
      </c>
      <c r="G189" s="5">
        <f t="shared" si="2"/>
        <v>-1.8159344831181552E-2</v>
      </c>
    </row>
    <row r="190" spans="1:7" ht="18">
      <c r="A190" s="2" t="s">
        <v>269</v>
      </c>
      <c r="B190" s="3">
        <v>858.55</v>
      </c>
      <c r="C190" s="4">
        <v>880</v>
      </c>
      <c r="D190" s="4">
        <v>883.4</v>
      </c>
      <c r="E190" s="4">
        <v>853.35</v>
      </c>
      <c r="F190" s="4" t="s">
        <v>1069</v>
      </c>
      <c r="G190" s="5">
        <f t="shared" si="2"/>
        <v>-2.1547094703512903E-2</v>
      </c>
    </row>
    <row r="191" spans="1:7" ht="18">
      <c r="A191" s="2" t="s">
        <v>271</v>
      </c>
      <c r="B191" s="3">
        <v>877.25</v>
      </c>
      <c r="C191" s="4">
        <v>887.15</v>
      </c>
      <c r="D191" s="4">
        <v>890.95</v>
      </c>
      <c r="E191" s="4">
        <v>868.05</v>
      </c>
      <c r="F191" s="4" t="s">
        <v>1070</v>
      </c>
      <c r="G191" s="5">
        <f t="shared" si="2"/>
        <v>-8.5696163047457672E-3</v>
      </c>
    </row>
    <row r="192" spans="1:7" ht="18">
      <c r="A192" s="2" t="s">
        <v>272</v>
      </c>
      <c r="B192" s="3">
        <v>884.8</v>
      </c>
      <c r="C192" s="4">
        <v>888</v>
      </c>
      <c r="D192" s="4">
        <v>897.6</v>
      </c>
      <c r="E192" s="4">
        <v>880.85</v>
      </c>
      <c r="F192" s="4" t="s">
        <v>1071</v>
      </c>
      <c r="G192" s="5">
        <f t="shared" si="2"/>
        <v>2.2606533384397692E-4</v>
      </c>
    </row>
    <row r="193" spans="1:7" ht="18">
      <c r="A193" s="2" t="s">
        <v>273</v>
      </c>
      <c r="B193" s="3">
        <v>884.6</v>
      </c>
      <c r="C193" s="4">
        <v>886</v>
      </c>
      <c r="D193" s="4">
        <v>894.1</v>
      </c>
      <c r="E193" s="4">
        <v>879.45</v>
      </c>
      <c r="F193" s="4" t="s">
        <v>1072</v>
      </c>
      <c r="G193" s="5">
        <f t="shared" si="2"/>
        <v>-1.2427273813110102E-3</v>
      </c>
    </row>
    <row r="194" spans="1:7" ht="18">
      <c r="A194" s="2" t="s">
        <v>274</v>
      </c>
      <c r="B194" s="3">
        <v>885.7</v>
      </c>
      <c r="C194" s="4">
        <v>890.5</v>
      </c>
      <c r="D194" s="4">
        <v>899.75</v>
      </c>
      <c r="E194" s="4">
        <v>882.05</v>
      </c>
      <c r="F194" s="4" t="s">
        <v>1073</v>
      </c>
      <c r="G194" s="5">
        <f t="shared" si="2"/>
        <v>-5.4048099141789973E-3</v>
      </c>
    </row>
    <row r="195" spans="1:7" ht="18">
      <c r="A195" s="2" t="s">
        <v>275</v>
      </c>
      <c r="B195" s="3">
        <v>890.5</v>
      </c>
      <c r="C195" s="4">
        <v>920.1</v>
      </c>
      <c r="D195" s="4">
        <v>920.1</v>
      </c>
      <c r="E195" s="4">
        <v>865</v>
      </c>
      <c r="F195" s="4" t="s">
        <v>1074</v>
      </c>
      <c r="G195" s="5">
        <f t="shared" si="2"/>
        <v>-2.1881252852825241E-2</v>
      </c>
    </row>
    <row r="196" spans="1:7" ht="18">
      <c r="A196" s="2" t="s">
        <v>276</v>
      </c>
      <c r="B196" s="3">
        <v>910.2</v>
      </c>
      <c r="C196" s="4">
        <v>898</v>
      </c>
      <c r="D196" s="4">
        <v>922.7</v>
      </c>
      <c r="E196" s="4">
        <v>897</v>
      </c>
      <c r="F196" s="4" t="s">
        <v>951</v>
      </c>
      <c r="G196" s="5">
        <f t="shared" ref="G196:G259" si="3">(LN(B196/B197))</f>
        <v>1.600299939747845E-2</v>
      </c>
    </row>
    <row r="197" spans="1:7" ht="18">
      <c r="A197" s="2" t="s">
        <v>277</v>
      </c>
      <c r="B197" s="3">
        <v>895.75</v>
      </c>
      <c r="C197" s="4">
        <v>900</v>
      </c>
      <c r="D197" s="4">
        <v>909.7</v>
      </c>
      <c r="E197" s="4">
        <v>893.65</v>
      </c>
      <c r="F197" s="4" t="s">
        <v>1075</v>
      </c>
      <c r="G197" s="5">
        <f t="shared" si="3"/>
        <v>-4.5667265821485725E-3</v>
      </c>
    </row>
    <row r="198" spans="1:7" ht="18">
      <c r="A198" s="2" t="s">
        <v>278</v>
      </c>
      <c r="B198" s="3">
        <v>899.85</v>
      </c>
      <c r="C198" s="4">
        <v>893.5</v>
      </c>
      <c r="D198" s="4">
        <v>906.85</v>
      </c>
      <c r="E198" s="4">
        <v>887.3</v>
      </c>
      <c r="F198" s="4" t="s">
        <v>1076</v>
      </c>
      <c r="G198" s="5">
        <f t="shared" si="3"/>
        <v>9.7714281485376392E-3</v>
      </c>
    </row>
    <row r="199" spans="1:7" ht="18">
      <c r="A199" s="2" t="s">
        <v>279</v>
      </c>
      <c r="B199" s="3">
        <v>891.1</v>
      </c>
      <c r="C199" s="4">
        <v>890.9</v>
      </c>
      <c r="D199" s="4">
        <v>913.5</v>
      </c>
      <c r="E199" s="4">
        <v>883.55</v>
      </c>
      <c r="F199" s="4" t="s">
        <v>933</v>
      </c>
      <c r="G199" s="5">
        <f t="shared" si="3"/>
        <v>1.0104980369200819E-3</v>
      </c>
    </row>
    <row r="200" spans="1:7" ht="18">
      <c r="A200" s="2" t="s">
        <v>280</v>
      </c>
      <c r="B200" s="3">
        <v>890.2</v>
      </c>
      <c r="C200" s="4">
        <v>856</v>
      </c>
      <c r="D200" s="4">
        <v>893.5</v>
      </c>
      <c r="E200" s="4">
        <v>854.15</v>
      </c>
      <c r="F200" s="4" t="s">
        <v>1077</v>
      </c>
      <c r="G200" s="5">
        <f t="shared" si="3"/>
        <v>3.6667247199106669E-2</v>
      </c>
    </row>
    <row r="201" spans="1:7" ht="18">
      <c r="A201" s="2" t="s">
        <v>281</v>
      </c>
      <c r="B201" s="3">
        <v>858.15</v>
      </c>
      <c r="C201" s="4">
        <v>875.25</v>
      </c>
      <c r="D201" s="4">
        <v>892.9</v>
      </c>
      <c r="E201" s="4">
        <v>853.05</v>
      </c>
      <c r="F201" s="4" t="s">
        <v>1078</v>
      </c>
      <c r="G201" s="5">
        <f t="shared" si="3"/>
        <v>-1.973065045212764E-2</v>
      </c>
    </row>
    <row r="202" spans="1:7" ht="18">
      <c r="A202" s="2" t="s">
        <v>290</v>
      </c>
      <c r="B202" s="3">
        <v>875.25</v>
      </c>
      <c r="C202" s="4">
        <v>884.9</v>
      </c>
      <c r="D202" s="4">
        <v>887</v>
      </c>
      <c r="E202" s="4">
        <v>870.45</v>
      </c>
      <c r="F202" s="4" t="s">
        <v>1079</v>
      </c>
      <c r="G202" s="5">
        <f t="shared" si="3"/>
        <v>-4.4459717557727959E-3</v>
      </c>
    </row>
    <row r="203" spans="1:7" ht="18">
      <c r="A203" s="2" t="s">
        <v>282</v>
      </c>
      <c r="B203" s="3">
        <v>879.15</v>
      </c>
      <c r="C203" s="4">
        <v>877</v>
      </c>
      <c r="D203" s="4">
        <v>888.2</v>
      </c>
      <c r="E203" s="4">
        <v>867.3</v>
      </c>
      <c r="F203" s="4" t="s">
        <v>1080</v>
      </c>
      <c r="G203" s="5">
        <f t="shared" si="3"/>
        <v>1.328238454286714E-2</v>
      </c>
    </row>
    <row r="204" spans="1:7" ht="18">
      <c r="A204" s="2" t="s">
        <v>283</v>
      </c>
      <c r="B204" s="3">
        <v>867.55</v>
      </c>
      <c r="C204" s="4">
        <v>872.2</v>
      </c>
      <c r="D204" s="4">
        <v>878.3</v>
      </c>
      <c r="E204" s="4">
        <v>847.55</v>
      </c>
      <c r="F204" s="4" t="s">
        <v>1081</v>
      </c>
      <c r="G204" s="5">
        <f t="shared" si="3"/>
        <v>-5.3456083609854724E-3</v>
      </c>
    </row>
    <row r="205" spans="1:7" ht="18">
      <c r="A205" s="2" t="s">
        <v>284</v>
      </c>
      <c r="B205" s="3">
        <v>872.2</v>
      </c>
      <c r="C205" s="4">
        <v>888.5</v>
      </c>
      <c r="D205" s="4">
        <v>890.15</v>
      </c>
      <c r="E205" s="4">
        <v>867.65</v>
      </c>
      <c r="F205" s="4" t="s">
        <v>1082</v>
      </c>
      <c r="G205" s="5">
        <f t="shared" si="3"/>
        <v>-1.9247194781003476E-2</v>
      </c>
    </row>
    <row r="206" spans="1:7" ht="18">
      <c r="A206" s="2" t="s">
        <v>285</v>
      </c>
      <c r="B206" s="3">
        <v>889.15</v>
      </c>
      <c r="C206" s="4">
        <v>910.4</v>
      </c>
      <c r="D206" s="4">
        <v>911.25</v>
      </c>
      <c r="E206" s="4">
        <v>881</v>
      </c>
      <c r="F206" s="4" t="s">
        <v>1083</v>
      </c>
      <c r="G206" s="5">
        <f t="shared" si="3"/>
        <v>-2.3673032588182718E-2</v>
      </c>
    </row>
    <row r="207" spans="1:7" ht="18">
      <c r="A207" s="2" t="s">
        <v>286</v>
      </c>
      <c r="B207" s="3">
        <v>910.45</v>
      </c>
      <c r="C207" s="4">
        <v>869.05</v>
      </c>
      <c r="D207" s="4">
        <v>916.35</v>
      </c>
      <c r="E207" s="4">
        <v>863.65</v>
      </c>
      <c r="F207" s="4" t="s">
        <v>1084</v>
      </c>
      <c r="G207" s="5">
        <f t="shared" si="3"/>
        <v>4.665339656710954E-2</v>
      </c>
    </row>
    <row r="208" spans="1:7" ht="18">
      <c r="A208" s="2" t="s">
        <v>287</v>
      </c>
      <c r="B208" s="3">
        <v>868.95</v>
      </c>
      <c r="C208" s="4">
        <v>879.95</v>
      </c>
      <c r="D208" s="4">
        <v>880.2</v>
      </c>
      <c r="E208" s="4">
        <v>866.8</v>
      </c>
      <c r="F208" s="4" t="s">
        <v>1085</v>
      </c>
      <c r="G208" s="5">
        <f t="shared" si="3"/>
        <v>-1.2579501465477153E-2</v>
      </c>
    </row>
    <row r="209" spans="1:7" ht="18">
      <c r="A209" s="2" t="s">
        <v>288</v>
      </c>
      <c r="B209" s="3">
        <v>879.95</v>
      </c>
      <c r="C209" s="4">
        <v>876</v>
      </c>
      <c r="D209" s="4">
        <v>890.9</v>
      </c>
      <c r="E209" s="4">
        <v>871.5</v>
      </c>
      <c r="F209" s="4" t="s">
        <v>1086</v>
      </c>
      <c r="G209" s="5">
        <f t="shared" si="3"/>
        <v>3.4098659116479267E-4</v>
      </c>
    </row>
    <row r="210" spans="1:7" ht="18">
      <c r="A210" s="2" t="s">
        <v>289</v>
      </c>
      <c r="B210" s="3">
        <v>879.65</v>
      </c>
      <c r="C210" s="4">
        <v>886</v>
      </c>
      <c r="D210" s="4">
        <v>886</v>
      </c>
      <c r="E210" s="4">
        <v>865.65</v>
      </c>
      <c r="F210" s="4" t="s">
        <v>915</v>
      </c>
      <c r="G210" s="5">
        <f t="shared" si="3"/>
        <v>-7.8134244179423763E-3</v>
      </c>
    </row>
    <row r="211" spans="1:7" ht="18">
      <c r="A211" s="2" t="s">
        <v>291</v>
      </c>
      <c r="B211" s="3">
        <v>886.55</v>
      </c>
      <c r="C211" s="4">
        <v>884</v>
      </c>
      <c r="D211" s="4">
        <v>898.4</v>
      </c>
      <c r="E211" s="4">
        <v>878.9</v>
      </c>
      <c r="F211" s="4" t="s">
        <v>1087</v>
      </c>
      <c r="G211" s="5">
        <f t="shared" si="3"/>
        <v>1.4600458198948502E-2</v>
      </c>
    </row>
    <row r="212" spans="1:7" ht="18">
      <c r="A212" s="2" t="s">
        <v>292</v>
      </c>
      <c r="B212" s="3">
        <v>873.7</v>
      </c>
      <c r="C212" s="4">
        <v>893</v>
      </c>
      <c r="D212" s="4">
        <v>893.95</v>
      </c>
      <c r="E212" s="4">
        <v>867.4</v>
      </c>
      <c r="F212" s="4" t="s">
        <v>1088</v>
      </c>
      <c r="G212" s="5">
        <f t="shared" si="3"/>
        <v>-2.1513510881267427E-2</v>
      </c>
    </row>
    <row r="213" spans="1:7" ht="18">
      <c r="A213" s="2" t="s">
        <v>293</v>
      </c>
      <c r="B213" s="3">
        <v>892.7</v>
      </c>
      <c r="C213" s="4">
        <v>900</v>
      </c>
      <c r="D213" s="4">
        <v>905</v>
      </c>
      <c r="E213" s="4">
        <v>882.05</v>
      </c>
      <c r="F213" s="4" t="s">
        <v>1089</v>
      </c>
      <c r="G213" s="5">
        <f t="shared" si="3"/>
        <v>-6.3648252389170061E-3</v>
      </c>
    </row>
    <row r="214" spans="1:7" ht="18">
      <c r="A214" s="2" t="s">
        <v>294</v>
      </c>
      <c r="B214" s="3">
        <v>898.4</v>
      </c>
      <c r="C214" s="4">
        <v>898.05</v>
      </c>
      <c r="D214" s="4">
        <v>913.55</v>
      </c>
      <c r="E214" s="4">
        <v>890.85</v>
      </c>
      <c r="F214" s="4" t="s">
        <v>1090</v>
      </c>
      <c r="G214" s="5">
        <f t="shared" si="3"/>
        <v>5.5669989747038557E-4</v>
      </c>
    </row>
    <row r="215" spans="1:7" ht="18">
      <c r="A215" s="2" t="s">
        <v>295</v>
      </c>
      <c r="B215" s="3">
        <v>897.9</v>
      </c>
      <c r="C215" s="4">
        <v>896</v>
      </c>
      <c r="D215" s="4">
        <v>903.4</v>
      </c>
      <c r="E215" s="4">
        <v>883</v>
      </c>
      <c r="F215" s="4" t="s">
        <v>1091</v>
      </c>
      <c r="G215" s="5">
        <f t="shared" si="3"/>
        <v>1.0186465201342681E-2</v>
      </c>
    </row>
    <row r="216" spans="1:7" ht="18">
      <c r="A216" s="2" t="s">
        <v>296</v>
      </c>
      <c r="B216" s="3">
        <v>888.8</v>
      </c>
      <c r="C216" s="4">
        <v>855.7</v>
      </c>
      <c r="D216" s="4">
        <v>901.8</v>
      </c>
      <c r="E216" s="4">
        <v>854.7</v>
      </c>
      <c r="F216" s="4" t="s">
        <v>1092</v>
      </c>
      <c r="G216" s="5">
        <f t="shared" si="3"/>
        <v>3.8010824301959539E-2</v>
      </c>
    </row>
    <row r="217" spans="1:7" ht="18">
      <c r="A217" s="2" t="s">
        <v>297</v>
      </c>
      <c r="B217" s="3">
        <v>855.65</v>
      </c>
      <c r="C217" s="4">
        <v>854</v>
      </c>
      <c r="D217" s="4">
        <v>861.9</v>
      </c>
      <c r="E217" s="4">
        <v>848</v>
      </c>
      <c r="F217" s="4" t="s">
        <v>1093</v>
      </c>
      <c r="G217" s="5">
        <f t="shared" si="3"/>
        <v>1.9887699582601063E-3</v>
      </c>
    </row>
    <row r="218" spans="1:7" ht="18">
      <c r="A218" s="2" t="s">
        <v>298</v>
      </c>
      <c r="B218" s="3">
        <v>853.95</v>
      </c>
      <c r="C218" s="4">
        <v>857</v>
      </c>
      <c r="D218" s="4">
        <v>859</v>
      </c>
      <c r="E218" s="4">
        <v>848.05</v>
      </c>
      <c r="F218" s="4" t="s">
        <v>1094</v>
      </c>
      <c r="G218" s="5">
        <f t="shared" si="3"/>
        <v>-1.696551727607549E-3</v>
      </c>
    </row>
    <row r="219" spans="1:7" ht="18">
      <c r="A219" s="2" t="s">
        <v>299</v>
      </c>
      <c r="B219" s="3">
        <v>855.4</v>
      </c>
      <c r="C219" s="4">
        <v>850</v>
      </c>
      <c r="D219" s="4">
        <v>858</v>
      </c>
      <c r="E219" s="4">
        <v>838</v>
      </c>
      <c r="F219" s="4" t="s">
        <v>1095</v>
      </c>
      <c r="G219" s="5">
        <f t="shared" si="3"/>
        <v>1.0990736278172597E-2</v>
      </c>
    </row>
    <row r="220" spans="1:7" ht="18">
      <c r="A220" s="2" t="s">
        <v>300</v>
      </c>
      <c r="B220" s="3">
        <v>846.05</v>
      </c>
      <c r="C220" s="4">
        <v>844.1</v>
      </c>
      <c r="D220" s="4">
        <v>855.8</v>
      </c>
      <c r="E220" s="4">
        <v>828.9</v>
      </c>
      <c r="F220" s="4" t="s">
        <v>1096</v>
      </c>
      <c r="G220" s="5">
        <f t="shared" si="3"/>
        <v>2.4852083796987603E-3</v>
      </c>
    </row>
    <row r="221" spans="1:7" ht="18">
      <c r="A221" s="2" t="s">
        <v>301</v>
      </c>
      <c r="B221" s="3">
        <v>843.95</v>
      </c>
      <c r="C221" s="4">
        <v>839</v>
      </c>
      <c r="D221" s="4">
        <v>852</v>
      </c>
      <c r="E221" s="4">
        <v>830.55</v>
      </c>
      <c r="F221" s="4" t="s">
        <v>1097</v>
      </c>
      <c r="G221" s="5">
        <f t="shared" si="3"/>
        <v>5.5250400461551103E-3</v>
      </c>
    </row>
    <row r="222" spans="1:7" ht="18">
      <c r="A222" s="2" t="s">
        <v>302</v>
      </c>
      <c r="B222" s="3">
        <v>839.3</v>
      </c>
      <c r="C222" s="4">
        <v>823.6</v>
      </c>
      <c r="D222" s="4">
        <v>850</v>
      </c>
      <c r="E222" s="4">
        <v>822.2</v>
      </c>
      <c r="F222" s="4" t="s">
        <v>1098</v>
      </c>
      <c r="G222" s="5">
        <f t="shared" si="3"/>
        <v>1.888323593514734E-2</v>
      </c>
    </row>
    <row r="223" spans="1:7" ht="18">
      <c r="A223" s="2" t="s">
        <v>303</v>
      </c>
      <c r="B223" s="3">
        <v>823.6</v>
      </c>
      <c r="C223" s="4">
        <v>781</v>
      </c>
      <c r="D223" s="4">
        <v>827.7</v>
      </c>
      <c r="E223" s="4">
        <v>773.2</v>
      </c>
      <c r="F223" s="4" t="s">
        <v>1081</v>
      </c>
      <c r="G223" s="5">
        <f t="shared" si="3"/>
        <v>4.1841921138528207E-2</v>
      </c>
    </row>
    <row r="224" spans="1:7" ht="18">
      <c r="A224" s="2" t="s">
        <v>304</v>
      </c>
      <c r="B224" s="3">
        <v>789.85</v>
      </c>
      <c r="C224" s="4">
        <v>823.4</v>
      </c>
      <c r="D224" s="4">
        <v>835.25</v>
      </c>
      <c r="E224" s="4">
        <v>785</v>
      </c>
      <c r="F224" s="4" t="s">
        <v>1099</v>
      </c>
      <c r="G224" s="5">
        <f t="shared" si="3"/>
        <v>-4.1781210213578571E-2</v>
      </c>
    </row>
    <row r="225" spans="1:7" ht="18">
      <c r="A225" s="2" t="s">
        <v>305</v>
      </c>
      <c r="B225" s="3">
        <v>823.55</v>
      </c>
      <c r="C225" s="4">
        <v>817.65</v>
      </c>
      <c r="D225" s="4">
        <v>831.6</v>
      </c>
      <c r="E225" s="4">
        <v>810.3</v>
      </c>
      <c r="F225" s="4" t="s">
        <v>1100</v>
      </c>
      <c r="G225" s="5">
        <f t="shared" si="3"/>
        <v>7.6180397066007519E-3</v>
      </c>
    </row>
    <row r="226" spans="1:7" ht="18">
      <c r="A226" s="2" t="s">
        <v>306</v>
      </c>
      <c r="B226" s="3">
        <v>817.3</v>
      </c>
      <c r="C226" s="4">
        <v>825</v>
      </c>
      <c r="D226" s="4">
        <v>842</v>
      </c>
      <c r="E226" s="4">
        <v>815</v>
      </c>
      <c r="F226" s="4" t="s">
        <v>1031</v>
      </c>
      <c r="G226" s="5">
        <f t="shared" si="3"/>
        <v>-8.1643053873877661E-3</v>
      </c>
    </row>
    <row r="227" spans="1:7" ht="18">
      <c r="A227" s="2" t="s">
        <v>307</v>
      </c>
      <c r="B227" s="3">
        <v>824</v>
      </c>
      <c r="C227" s="4">
        <v>830</v>
      </c>
      <c r="D227" s="4">
        <v>834.9</v>
      </c>
      <c r="E227" s="4">
        <v>818</v>
      </c>
      <c r="F227" s="4" t="s">
        <v>1101</v>
      </c>
      <c r="G227" s="5">
        <f t="shared" si="3"/>
        <v>-6.1099370379099176E-3</v>
      </c>
    </row>
    <row r="228" spans="1:7" ht="18">
      <c r="A228" s="2" t="s">
        <v>308</v>
      </c>
      <c r="B228" s="3">
        <v>829.05</v>
      </c>
      <c r="C228" s="4">
        <v>813.15</v>
      </c>
      <c r="D228" s="4">
        <v>831</v>
      </c>
      <c r="E228" s="4">
        <v>812.1</v>
      </c>
      <c r="F228" s="4" t="s">
        <v>1102</v>
      </c>
      <c r="G228" s="5">
        <f t="shared" si="3"/>
        <v>2.0349185171622129E-2</v>
      </c>
    </row>
    <row r="229" spans="1:7" ht="18">
      <c r="A229" s="2" t="s">
        <v>309</v>
      </c>
      <c r="B229" s="3">
        <v>812.35</v>
      </c>
      <c r="C229" s="4">
        <v>806.05</v>
      </c>
      <c r="D229" s="4">
        <v>815.75</v>
      </c>
      <c r="E229" s="4">
        <v>801</v>
      </c>
      <c r="F229" s="4" t="s">
        <v>1103</v>
      </c>
      <c r="G229" s="5">
        <f t="shared" si="3"/>
        <v>1.8637552581778068E-2</v>
      </c>
    </row>
    <row r="230" spans="1:7" ht="18">
      <c r="A230" s="2" t="s">
        <v>310</v>
      </c>
      <c r="B230" s="3">
        <v>797.35</v>
      </c>
      <c r="C230" s="4">
        <v>822.8</v>
      </c>
      <c r="D230" s="4">
        <v>825</v>
      </c>
      <c r="E230" s="4">
        <v>790.4</v>
      </c>
      <c r="F230" s="4" t="s">
        <v>940</v>
      </c>
      <c r="G230" s="5">
        <f t="shared" si="3"/>
        <v>-2.6912447327575112E-2</v>
      </c>
    </row>
    <row r="231" spans="1:7" ht="18">
      <c r="A231" s="2" t="s">
        <v>311</v>
      </c>
      <c r="B231" s="3">
        <v>819.1</v>
      </c>
      <c r="C231" s="4">
        <v>800</v>
      </c>
      <c r="D231" s="4">
        <v>830.95</v>
      </c>
      <c r="E231" s="4">
        <v>791.75</v>
      </c>
      <c r="F231" s="4" t="s">
        <v>1104</v>
      </c>
      <c r="G231" s="5">
        <f t="shared" si="3"/>
        <v>2.8669806720411438E-2</v>
      </c>
    </row>
    <row r="232" spans="1:7" ht="18">
      <c r="A232" s="2" t="s">
        <v>312</v>
      </c>
      <c r="B232" s="3">
        <v>795.95</v>
      </c>
      <c r="C232" s="4">
        <v>825</v>
      </c>
      <c r="D232" s="4">
        <v>827</v>
      </c>
      <c r="E232" s="4">
        <v>787.1</v>
      </c>
      <c r="F232" s="4" t="s">
        <v>1105</v>
      </c>
      <c r="G232" s="5">
        <f t="shared" si="3"/>
        <v>-3.2082363353309343E-2</v>
      </c>
    </row>
    <row r="233" spans="1:7" ht="18">
      <c r="A233" s="2" t="s">
        <v>313</v>
      </c>
      <c r="B233" s="3">
        <v>821.9</v>
      </c>
      <c r="C233" s="4">
        <v>809.6</v>
      </c>
      <c r="D233" s="4">
        <v>825</v>
      </c>
      <c r="E233" s="4">
        <v>803.95</v>
      </c>
      <c r="F233" s="4" t="s">
        <v>1106</v>
      </c>
      <c r="G233" s="5">
        <f t="shared" si="3"/>
        <v>1.891483558919077E-2</v>
      </c>
    </row>
    <row r="234" spans="1:7" ht="18">
      <c r="A234" s="2" t="s">
        <v>314</v>
      </c>
      <c r="B234" s="3">
        <v>806.5</v>
      </c>
      <c r="C234" s="4">
        <v>780</v>
      </c>
      <c r="D234" s="4">
        <v>819</v>
      </c>
      <c r="E234" s="4">
        <v>778.8</v>
      </c>
      <c r="F234" s="4" t="s">
        <v>1107</v>
      </c>
      <c r="G234" s="5">
        <f t="shared" si="3"/>
        <v>3.462866890190007E-2</v>
      </c>
    </row>
    <row r="235" spans="1:7" ht="18">
      <c r="A235" s="2" t="s">
        <v>315</v>
      </c>
      <c r="B235" s="3">
        <v>779.05</v>
      </c>
      <c r="C235" s="4">
        <v>782.55</v>
      </c>
      <c r="D235" s="4">
        <v>785.8</v>
      </c>
      <c r="E235" s="4">
        <v>772.4</v>
      </c>
      <c r="F235" s="4" t="s">
        <v>1108</v>
      </c>
      <c r="G235" s="5">
        <f t="shared" si="3"/>
        <v>4.2449253348739117E-3</v>
      </c>
    </row>
    <row r="236" spans="1:7" ht="18">
      <c r="A236" s="2" t="s">
        <v>316</v>
      </c>
      <c r="B236" s="3">
        <v>775.75</v>
      </c>
      <c r="C236" s="4">
        <v>798.95</v>
      </c>
      <c r="D236" s="4">
        <v>802</v>
      </c>
      <c r="E236" s="4">
        <v>774</v>
      </c>
      <c r="F236" s="4" t="s">
        <v>1109</v>
      </c>
      <c r="G236" s="5">
        <f t="shared" si="3"/>
        <v>-2.1488377427845089E-2</v>
      </c>
    </row>
    <row r="237" spans="1:7" ht="18">
      <c r="A237" s="2" t="s">
        <v>317</v>
      </c>
      <c r="B237" s="3">
        <v>792.6</v>
      </c>
      <c r="C237" s="4">
        <v>781.8</v>
      </c>
      <c r="D237" s="4">
        <v>798</v>
      </c>
      <c r="E237" s="4">
        <v>778.85</v>
      </c>
      <c r="F237" s="4" t="s">
        <v>1110</v>
      </c>
      <c r="G237" s="5">
        <f t="shared" si="3"/>
        <v>1.6088865691456965E-2</v>
      </c>
    </row>
    <row r="238" spans="1:7" ht="18">
      <c r="A238" s="2" t="s">
        <v>318</v>
      </c>
      <c r="B238" s="3">
        <v>779.95</v>
      </c>
      <c r="C238" s="4">
        <v>771</v>
      </c>
      <c r="D238" s="4">
        <v>788.45</v>
      </c>
      <c r="E238" s="4">
        <v>771</v>
      </c>
      <c r="F238" s="4" t="s">
        <v>1027</v>
      </c>
      <c r="G238" s="5">
        <f t="shared" si="3"/>
        <v>1.2709438519673317E-2</v>
      </c>
    </row>
    <row r="239" spans="1:7" ht="18">
      <c r="A239" s="2" t="s">
        <v>319</v>
      </c>
      <c r="B239" s="3">
        <v>770.1</v>
      </c>
      <c r="C239" s="4">
        <v>777.4</v>
      </c>
      <c r="D239" s="4">
        <v>777.4</v>
      </c>
      <c r="E239" s="4">
        <v>764.5</v>
      </c>
      <c r="F239" s="4" t="s">
        <v>1111</v>
      </c>
      <c r="G239" s="5">
        <f t="shared" si="3"/>
        <v>-1.1679970181250692E-3</v>
      </c>
    </row>
    <row r="240" spans="1:7" ht="18">
      <c r="A240" s="2" t="s">
        <v>320</v>
      </c>
      <c r="B240" s="3">
        <v>771</v>
      </c>
      <c r="C240" s="4">
        <v>786.9</v>
      </c>
      <c r="D240" s="4">
        <v>790.95</v>
      </c>
      <c r="E240" s="4">
        <v>769.9</v>
      </c>
      <c r="F240" s="4" t="s">
        <v>1112</v>
      </c>
      <c r="G240" s="5">
        <f t="shared" si="3"/>
        <v>-2.0412801977608183E-2</v>
      </c>
    </row>
    <row r="241" spans="1:7" ht="18">
      <c r="A241" s="2" t="s">
        <v>321</v>
      </c>
      <c r="B241" s="3">
        <v>786.9</v>
      </c>
      <c r="C241" s="4">
        <v>777.25</v>
      </c>
      <c r="D241" s="4">
        <v>799.8</v>
      </c>
      <c r="E241" s="4">
        <v>777.2</v>
      </c>
      <c r="F241" s="4" t="s">
        <v>1113</v>
      </c>
      <c r="G241" s="5">
        <f t="shared" si="3"/>
        <v>1.4786635230779586E-2</v>
      </c>
    </row>
    <row r="242" spans="1:7" ht="18">
      <c r="A242" s="2" t="s">
        <v>322</v>
      </c>
      <c r="B242" s="3">
        <v>775.35</v>
      </c>
      <c r="C242" s="4">
        <v>777.9</v>
      </c>
      <c r="D242" s="4">
        <v>781.5</v>
      </c>
      <c r="E242" s="4">
        <v>761</v>
      </c>
      <c r="F242" s="4" t="s">
        <v>1027</v>
      </c>
      <c r="G242" s="5">
        <f t="shared" si="3"/>
        <v>-1.1600929375304883E-3</v>
      </c>
    </row>
    <row r="243" spans="1:7" ht="18">
      <c r="A243" s="2" t="s">
        <v>323</v>
      </c>
      <c r="B243" s="3">
        <v>776.25</v>
      </c>
      <c r="C243" s="4">
        <v>777.6</v>
      </c>
      <c r="D243" s="4">
        <v>790.85</v>
      </c>
      <c r="E243" s="4">
        <v>773.5</v>
      </c>
      <c r="F243" s="4" t="s">
        <v>931</v>
      </c>
      <c r="G243" s="5">
        <f t="shared" si="3"/>
        <v>-1.7376198985408486E-3</v>
      </c>
    </row>
    <row r="244" spans="1:7" ht="18">
      <c r="A244" s="2" t="s">
        <v>324</v>
      </c>
      <c r="B244" s="3">
        <v>777.6</v>
      </c>
      <c r="C244" s="4">
        <v>786.6</v>
      </c>
      <c r="D244" s="4">
        <v>793.45</v>
      </c>
      <c r="E244" s="4">
        <v>773.25</v>
      </c>
      <c r="F244" s="4" t="s">
        <v>1114</v>
      </c>
      <c r="G244" s="5">
        <f t="shared" si="3"/>
        <v>-9.7262092560767288E-3</v>
      </c>
    </row>
    <row r="245" spans="1:7" ht="18">
      <c r="A245" s="2" t="s">
        <v>325</v>
      </c>
      <c r="B245" s="3">
        <v>785.2</v>
      </c>
      <c r="C245" s="4">
        <v>775.95</v>
      </c>
      <c r="D245" s="4">
        <v>796.45</v>
      </c>
      <c r="E245" s="4">
        <v>775.95</v>
      </c>
      <c r="F245" s="4" t="s">
        <v>1115</v>
      </c>
      <c r="G245" s="5">
        <f t="shared" si="3"/>
        <v>1.1850377284672167E-2</v>
      </c>
    </row>
    <row r="246" spans="1:7" ht="18">
      <c r="A246" s="2" t="s">
        <v>326</v>
      </c>
      <c r="B246" s="3">
        <v>775.95</v>
      </c>
      <c r="C246" s="4">
        <v>770.75</v>
      </c>
      <c r="D246" s="4">
        <v>780</v>
      </c>
      <c r="E246" s="4">
        <v>767.9</v>
      </c>
      <c r="F246" s="4" t="s">
        <v>1116</v>
      </c>
      <c r="G246" s="5">
        <f t="shared" si="3"/>
        <v>6.7240183513740271E-3</v>
      </c>
    </row>
    <row r="247" spans="1:7" ht="18">
      <c r="A247" s="2" t="s">
        <v>327</v>
      </c>
      <c r="B247" s="3">
        <v>770.75</v>
      </c>
      <c r="C247" s="4">
        <v>746.55</v>
      </c>
      <c r="D247" s="4">
        <v>783.4</v>
      </c>
      <c r="E247" s="4">
        <v>746.55</v>
      </c>
      <c r="F247" s="4" t="s">
        <v>1117</v>
      </c>
      <c r="G247" s="5">
        <f t="shared" si="3"/>
        <v>2.5891839322196311E-2</v>
      </c>
    </row>
    <row r="248" spans="1:7" ht="18">
      <c r="A248" s="2" t="s">
        <v>328</v>
      </c>
      <c r="B248" s="3">
        <v>751.05</v>
      </c>
      <c r="C248" s="4">
        <v>730.05</v>
      </c>
      <c r="D248" s="4">
        <v>754.5</v>
      </c>
      <c r="E248" s="4">
        <v>730.05</v>
      </c>
      <c r="F248" s="4" t="s">
        <v>1118</v>
      </c>
      <c r="G248" s="5">
        <f t="shared" si="3"/>
        <v>3.6059481177332098E-2</v>
      </c>
    </row>
    <row r="249" spans="1:7" ht="18">
      <c r="A249" s="2" t="s">
        <v>329</v>
      </c>
      <c r="B249" s="3">
        <v>724.45</v>
      </c>
      <c r="C249" s="4">
        <v>757</v>
      </c>
      <c r="D249" s="4">
        <v>758</v>
      </c>
      <c r="E249" s="4">
        <v>722.1</v>
      </c>
      <c r="F249" s="4" t="s">
        <v>1119</v>
      </c>
      <c r="G249" s="5">
        <f t="shared" si="3"/>
        <v>-5.7074055100524872E-2</v>
      </c>
    </row>
    <row r="250" spans="1:7" ht="18">
      <c r="A250" s="2" t="s">
        <v>339</v>
      </c>
      <c r="B250" s="3">
        <v>767</v>
      </c>
      <c r="C250" s="4">
        <v>763.85</v>
      </c>
      <c r="D250" s="4">
        <v>773.9</v>
      </c>
      <c r="E250" s="4">
        <v>751.65</v>
      </c>
      <c r="F250" s="4" t="s">
        <v>1120</v>
      </c>
      <c r="G250" s="5">
        <f t="shared" si="3"/>
        <v>-1.4046902165874319E-2</v>
      </c>
    </row>
    <row r="251" spans="1:7" ht="18">
      <c r="A251" s="2" t="s">
        <v>330</v>
      </c>
      <c r="B251" s="3">
        <v>777.85</v>
      </c>
      <c r="C251" s="4">
        <v>786</v>
      </c>
      <c r="D251" s="4">
        <v>786</v>
      </c>
      <c r="E251" s="4">
        <v>767</v>
      </c>
      <c r="F251" s="4" t="s">
        <v>1121</v>
      </c>
      <c r="G251" s="5">
        <f t="shared" si="3"/>
        <v>-8.002859703745804E-3</v>
      </c>
    </row>
    <row r="252" spans="1:7" ht="18">
      <c r="A252" s="2" t="s">
        <v>331</v>
      </c>
      <c r="B252" s="3">
        <v>784.1</v>
      </c>
      <c r="C252" s="4">
        <v>793.8</v>
      </c>
      <c r="D252" s="4">
        <v>793.8</v>
      </c>
      <c r="E252" s="4">
        <v>773.1</v>
      </c>
      <c r="F252" s="4" t="s">
        <v>1122</v>
      </c>
      <c r="G252" s="5">
        <f t="shared" si="3"/>
        <v>-2.3566139373707462E-3</v>
      </c>
    </row>
    <row r="253" spans="1:7" ht="18">
      <c r="A253" s="2" t="s">
        <v>332</v>
      </c>
      <c r="B253" s="3">
        <v>785.95</v>
      </c>
      <c r="C253" s="4">
        <v>761.45</v>
      </c>
      <c r="D253" s="4">
        <v>788.75</v>
      </c>
      <c r="E253" s="4">
        <v>761</v>
      </c>
      <c r="F253" s="4" t="s">
        <v>933</v>
      </c>
      <c r="G253" s="5">
        <f t="shared" si="3"/>
        <v>3.4693790846050364E-2</v>
      </c>
    </row>
    <row r="254" spans="1:7" ht="18">
      <c r="A254" s="2" t="s">
        <v>333</v>
      </c>
      <c r="B254" s="3">
        <v>759.15</v>
      </c>
      <c r="C254" s="4">
        <v>760.35</v>
      </c>
      <c r="D254" s="4">
        <v>772</v>
      </c>
      <c r="E254" s="4">
        <v>755.45</v>
      </c>
      <c r="F254" s="4" t="s">
        <v>1123</v>
      </c>
      <c r="G254" s="5">
        <f t="shared" si="3"/>
        <v>4.8857881423466521E-3</v>
      </c>
    </row>
    <row r="255" spans="1:7" ht="18">
      <c r="A255" s="2" t="s">
        <v>334</v>
      </c>
      <c r="B255" s="3">
        <v>755.45</v>
      </c>
      <c r="C255" s="4">
        <v>752.4</v>
      </c>
      <c r="D255" s="4">
        <v>762.5</v>
      </c>
      <c r="E255" s="4">
        <v>749</v>
      </c>
      <c r="F255" s="4" t="s">
        <v>1124</v>
      </c>
      <c r="G255" s="5">
        <f t="shared" si="3"/>
        <v>1.1784031705366476E-2</v>
      </c>
    </row>
    <row r="256" spans="1:7" ht="18">
      <c r="A256" s="2" t="s">
        <v>335</v>
      </c>
      <c r="B256" s="3">
        <v>746.6</v>
      </c>
      <c r="C256" s="4">
        <v>751.5</v>
      </c>
      <c r="D256" s="4">
        <v>759.35</v>
      </c>
      <c r="E256" s="4">
        <v>745.2</v>
      </c>
      <c r="F256" s="4" t="s">
        <v>1125</v>
      </c>
      <c r="G256" s="5">
        <f t="shared" si="3"/>
        <v>-5.7429206253546495E-3</v>
      </c>
    </row>
    <row r="257" spans="1:7" ht="18">
      <c r="A257" s="2" t="s">
        <v>336</v>
      </c>
      <c r="B257" s="3">
        <v>750.9</v>
      </c>
      <c r="C257" s="4">
        <v>748</v>
      </c>
      <c r="D257" s="4">
        <v>760.95</v>
      </c>
      <c r="E257" s="4">
        <v>748</v>
      </c>
      <c r="F257" s="4" t="s">
        <v>1126</v>
      </c>
      <c r="G257" s="5">
        <f t="shared" si="3"/>
        <v>6.4128476283694799E-3</v>
      </c>
    </row>
    <row r="258" spans="1:7" ht="18">
      <c r="A258" s="2" t="s">
        <v>337</v>
      </c>
      <c r="B258" s="3">
        <v>746.1</v>
      </c>
      <c r="C258" s="4">
        <v>750</v>
      </c>
      <c r="D258" s="4">
        <v>751.35</v>
      </c>
      <c r="E258" s="4">
        <v>741.05</v>
      </c>
      <c r="F258" s="4" t="s">
        <v>1127</v>
      </c>
      <c r="G258" s="5">
        <f t="shared" si="3"/>
        <v>-2.2090580325886998E-3</v>
      </c>
    </row>
    <row r="259" spans="1:7" ht="18">
      <c r="A259" s="2" t="s">
        <v>338</v>
      </c>
      <c r="B259" s="3">
        <v>747.75</v>
      </c>
      <c r="C259" s="4">
        <v>754.1</v>
      </c>
      <c r="D259" s="4">
        <v>761.85</v>
      </c>
      <c r="E259" s="4">
        <v>744</v>
      </c>
      <c r="F259" s="4" t="s">
        <v>1128</v>
      </c>
      <c r="G259" s="5">
        <f t="shared" si="3"/>
        <v>-3.2044890229649767E-3</v>
      </c>
    </row>
    <row r="260" spans="1:7" ht="18">
      <c r="A260" s="2" t="s">
        <v>340</v>
      </c>
      <c r="B260" s="3">
        <v>750.15</v>
      </c>
      <c r="C260" s="4">
        <v>739.6</v>
      </c>
      <c r="D260" s="4">
        <v>754.85</v>
      </c>
      <c r="E260" s="4">
        <v>734.6</v>
      </c>
      <c r="F260" s="4" t="s">
        <v>1129</v>
      </c>
      <c r="G260" s="5">
        <f t="shared" ref="G260:G323" si="4">(LN(B260/B261))</f>
        <v>9.3752779381184436E-3</v>
      </c>
    </row>
    <row r="261" spans="1:7" ht="18">
      <c r="A261" s="2" t="s">
        <v>341</v>
      </c>
      <c r="B261" s="3">
        <v>743.15</v>
      </c>
      <c r="C261" s="4">
        <v>746.25</v>
      </c>
      <c r="D261" s="4">
        <v>754.5</v>
      </c>
      <c r="E261" s="4">
        <v>740.05</v>
      </c>
      <c r="F261" s="4" t="s">
        <v>1130</v>
      </c>
      <c r="G261" s="5">
        <f t="shared" si="4"/>
        <v>-7.9745773589333258E-3</v>
      </c>
    </row>
    <row r="262" spans="1:7" ht="18">
      <c r="A262" s="2" t="s">
        <v>342</v>
      </c>
      <c r="B262" s="3">
        <v>749.1</v>
      </c>
      <c r="C262" s="4">
        <v>745.25</v>
      </c>
      <c r="D262" s="4">
        <v>756.4</v>
      </c>
      <c r="E262" s="4">
        <v>731.5</v>
      </c>
      <c r="F262" s="4" t="s">
        <v>1131</v>
      </c>
      <c r="G262" s="5">
        <f t="shared" si="4"/>
        <v>-2.2668187585164214E-3</v>
      </c>
    </row>
    <row r="263" spans="1:7" ht="18">
      <c r="A263" s="2" t="s">
        <v>343</v>
      </c>
      <c r="B263" s="3">
        <v>750.8</v>
      </c>
      <c r="C263" s="4">
        <v>755.15</v>
      </c>
      <c r="D263" s="4">
        <v>762</v>
      </c>
      <c r="E263" s="4">
        <v>741.7</v>
      </c>
      <c r="F263" s="4" t="s">
        <v>1132</v>
      </c>
      <c r="G263" s="5">
        <f t="shared" si="4"/>
        <v>-1.2047540963385539E-2</v>
      </c>
    </row>
    <row r="264" spans="1:7" ht="18">
      <c r="A264" s="2" t="s">
        <v>344</v>
      </c>
      <c r="B264" s="3">
        <v>759.9</v>
      </c>
      <c r="C264" s="4">
        <v>780</v>
      </c>
      <c r="D264" s="4">
        <v>791.15</v>
      </c>
      <c r="E264" s="4">
        <v>756.1</v>
      </c>
      <c r="F264" s="4" t="s">
        <v>1133</v>
      </c>
      <c r="G264" s="5">
        <f t="shared" si="4"/>
        <v>-2.7580347182172948E-2</v>
      </c>
    </row>
    <row r="265" spans="1:7" ht="18">
      <c r="A265" s="2" t="s">
        <v>345</v>
      </c>
      <c r="B265" s="3">
        <v>781.15</v>
      </c>
      <c r="C265" s="4">
        <v>793</v>
      </c>
      <c r="D265" s="4">
        <v>793</v>
      </c>
      <c r="E265" s="4">
        <v>775.6</v>
      </c>
      <c r="F265" s="4" t="s">
        <v>1134</v>
      </c>
      <c r="G265" s="5">
        <f t="shared" si="4"/>
        <v>-1.5245165996552111E-2</v>
      </c>
    </row>
    <row r="266" spans="1:7" ht="18">
      <c r="A266" s="2" t="s">
        <v>346</v>
      </c>
      <c r="B266" s="3">
        <v>793.15</v>
      </c>
      <c r="C266" s="4">
        <v>795.1</v>
      </c>
      <c r="D266" s="4">
        <v>799.75</v>
      </c>
      <c r="E266" s="4">
        <v>789.55</v>
      </c>
      <c r="F266" s="4" t="s">
        <v>1135</v>
      </c>
      <c r="G266" s="5">
        <f t="shared" si="4"/>
        <v>-8.3493375582537003E-3</v>
      </c>
    </row>
    <row r="267" spans="1:7" ht="18">
      <c r="A267" s="2" t="s">
        <v>347</v>
      </c>
      <c r="B267" s="3">
        <v>799.8</v>
      </c>
      <c r="C267" s="4">
        <v>804.5</v>
      </c>
      <c r="D267" s="4">
        <v>815</v>
      </c>
      <c r="E267" s="4">
        <v>798</v>
      </c>
      <c r="F267" s="4" t="s">
        <v>1136</v>
      </c>
      <c r="G267" s="5">
        <f t="shared" si="4"/>
        <v>-2.3104072221283856E-3</v>
      </c>
    </row>
    <row r="268" spans="1:7" ht="18">
      <c r="A268" s="2" t="s">
        <v>348</v>
      </c>
      <c r="B268" s="3">
        <v>801.65</v>
      </c>
      <c r="C268" s="4">
        <v>800</v>
      </c>
      <c r="D268" s="4">
        <v>811.75</v>
      </c>
      <c r="E268" s="4">
        <v>797.9</v>
      </c>
      <c r="F268" s="4" t="s">
        <v>1137</v>
      </c>
      <c r="G268" s="5">
        <f t="shared" si="4"/>
        <v>4.8141641635401321E-3</v>
      </c>
    </row>
    <row r="269" spans="1:7" ht="18">
      <c r="A269" s="2" t="s">
        <v>349</v>
      </c>
      <c r="B269" s="3">
        <v>797.8</v>
      </c>
      <c r="C269" s="4">
        <v>798.3</v>
      </c>
      <c r="D269" s="4">
        <v>803.95</v>
      </c>
      <c r="E269" s="4">
        <v>792.05</v>
      </c>
      <c r="F269" s="4" t="s">
        <v>1138</v>
      </c>
      <c r="G269" s="5">
        <f t="shared" si="4"/>
        <v>-6.8915831440418914E-4</v>
      </c>
    </row>
    <row r="270" spans="1:7" ht="18">
      <c r="A270" s="2" t="s">
        <v>350</v>
      </c>
      <c r="B270" s="3">
        <v>798.35</v>
      </c>
      <c r="C270" s="4">
        <v>793</v>
      </c>
      <c r="D270" s="4">
        <v>809.45</v>
      </c>
      <c r="E270" s="4">
        <v>788.65</v>
      </c>
      <c r="F270" s="4" t="s">
        <v>934</v>
      </c>
      <c r="G270" s="5">
        <f t="shared" si="4"/>
        <v>7.733212597893965E-3</v>
      </c>
    </row>
    <row r="271" spans="1:7" ht="18">
      <c r="A271" s="2" t="s">
        <v>351</v>
      </c>
      <c r="B271" s="3">
        <v>792.2</v>
      </c>
      <c r="C271" s="4">
        <v>785.85</v>
      </c>
      <c r="D271" s="4">
        <v>794.5</v>
      </c>
      <c r="E271" s="4">
        <v>783.5</v>
      </c>
      <c r="F271" s="4" t="s">
        <v>1139</v>
      </c>
      <c r="G271" s="5">
        <f t="shared" si="4"/>
        <v>1.4622932061571055E-2</v>
      </c>
    </row>
    <row r="272" spans="1:7" ht="18">
      <c r="A272" s="2" t="s">
        <v>352</v>
      </c>
      <c r="B272" s="3">
        <v>780.7</v>
      </c>
      <c r="C272" s="4">
        <v>788.95</v>
      </c>
      <c r="D272" s="4">
        <v>796.8</v>
      </c>
      <c r="E272" s="4">
        <v>778.8</v>
      </c>
      <c r="F272" s="4" t="s">
        <v>1140</v>
      </c>
      <c r="G272" s="5">
        <f t="shared" si="4"/>
        <v>-6.5749813960931788E-3</v>
      </c>
    </row>
    <row r="273" spans="1:7" ht="18">
      <c r="A273" s="2" t="s">
        <v>353</v>
      </c>
      <c r="B273" s="3">
        <v>785.85</v>
      </c>
      <c r="C273" s="4">
        <v>795</v>
      </c>
      <c r="D273" s="4">
        <v>796.7</v>
      </c>
      <c r="E273" s="4">
        <v>784.05</v>
      </c>
      <c r="F273" s="4" t="s">
        <v>1141</v>
      </c>
      <c r="G273" s="5">
        <f t="shared" si="4"/>
        <v>1.846840200147233E-3</v>
      </c>
    </row>
    <row r="274" spans="1:7" ht="18">
      <c r="A274" s="2" t="s">
        <v>354</v>
      </c>
      <c r="B274" s="3">
        <v>784.4</v>
      </c>
      <c r="C274" s="4">
        <v>790</v>
      </c>
      <c r="D274" s="4">
        <v>797.25</v>
      </c>
      <c r="E274" s="4">
        <v>781.45</v>
      </c>
      <c r="F274" s="4" t="s">
        <v>1142</v>
      </c>
      <c r="G274" s="5">
        <f t="shared" si="4"/>
        <v>-1.1660461648471827E-2</v>
      </c>
    </row>
    <row r="275" spans="1:7" ht="18">
      <c r="A275" s="2" t="s">
        <v>355</v>
      </c>
      <c r="B275" s="3">
        <v>793.6</v>
      </c>
      <c r="C275" s="4">
        <v>794.9</v>
      </c>
      <c r="D275" s="4">
        <v>799.65</v>
      </c>
      <c r="E275" s="4">
        <v>785.5</v>
      </c>
      <c r="F275" s="4" t="s">
        <v>1143</v>
      </c>
      <c r="G275" s="5">
        <f t="shared" si="4"/>
        <v>5.041593250221301E-4</v>
      </c>
    </row>
    <row r="276" spans="1:7" ht="18">
      <c r="A276" s="2" t="s">
        <v>356</v>
      </c>
      <c r="B276" s="3">
        <v>793.2</v>
      </c>
      <c r="C276" s="4">
        <v>813</v>
      </c>
      <c r="D276" s="4">
        <v>815.95</v>
      </c>
      <c r="E276" s="4">
        <v>790.7</v>
      </c>
      <c r="F276" s="4" t="s">
        <v>1144</v>
      </c>
      <c r="G276" s="5">
        <f t="shared" si="4"/>
        <v>-1.737217968468573E-2</v>
      </c>
    </row>
    <row r="277" spans="1:7" ht="18">
      <c r="A277" s="2" t="s">
        <v>357</v>
      </c>
      <c r="B277" s="3">
        <v>807.1</v>
      </c>
      <c r="C277" s="4">
        <v>837</v>
      </c>
      <c r="D277" s="4">
        <v>841.9</v>
      </c>
      <c r="E277" s="4">
        <v>803.1</v>
      </c>
      <c r="F277" s="4" t="s">
        <v>1145</v>
      </c>
      <c r="G277" s="5">
        <f t="shared" si="4"/>
        <v>-4.3044773214589487E-2</v>
      </c>
    </row>
    <row r="278" spans="1:7" ht="18">
      <c r="A278" s="2" t="s">
        <v>358</v>
      </c>
      <c r="B278" s="3">
        <v>842.6</v>
      </c>
      <c r="C278" s="4">
        <v>852.05</v>
      </c>
      <c r="D278" s="4">
        <v>859.9</v>
      </c>
      <c r="E278" s="4">
        <v>840.95</v>
      </c>
      <c r="F278" s="4" t="s">
        <v>1107</v>
      </c>
      <c r="G278" s="5">
        <f t="shared" si="4"/>
        <v>-1.5193743787332032E-2</v>
      </c>
    </row>
    <row r="279" spans="1:7" ht="18">
      <c r="A279" s="2" t="s">
        <v>359</v>
      </c>
      <c r="B279" s="3">
        <v>855.5</v>
      </c>
      <c r="C279" s="4">
        <v>783.75</v>
      </c>
      <c r="D279" s="4">
        <v>861.7</v>
      </c>
      <c r="E279" s="4">
        <v>782.1</v>
      </c>
      <c r="F279" s="4" t="s">
        <v>1146</v>
      </c>
      <c r="G279" s="5">
        <f t="shared" si="4"/>
        <v>9.6310095099504889E-2</v>
      </c>
    </row>
    <row r="280" spans="1:7" ht="18">
      <c r="A280" s="2" t="s">
        <v>360</v>
      </c>
      <c r="B280" s="3">
        <v>776.95</v>
      </c>
      <c r="C280" s="4">
        <v>779.75</v>
      </c>
      <c r="D280" s="4">
        <v>782.4</v>
      </c>
      <c r="E280" s="4">
        <v>769.75</v>
      </c>
      <c r="F280" s="4" t="s">
        <v>1145</v>
      </c>
      <c r="G280" s="5">
        <f t="shared" si="4"/>
        <v>7.0814693788796628E-4</v>
      </c>
    </row>
    <row r="281" spans="1:7" ht="18">
      <c r="A281" s="2" t="s">
        <v>361</v>
      </c>
      <c r="B281" s="3">
        <v>776.4</v>
      </c>
      <c r="C281" s="4">
        <v>760.1</v>
      </c>
      <c r="D281" s="4">
        <v>779</v>
      </c>
      <c r="E281" s="4">
        <v>760</v>
      </c>
      <c r="F281" s="4" t="s">
        <v>1071</v>
      </c>
      <c r="G281" s="5">
        <f t="shared" si="4"/>
        <v>1.8393265426490901E-2</v>
      </c>
    </row>
    <row r="282" spans="1:7" ht="18">
      <c r="A282" s="2" t="s">
        <v>362</v>
      </c>
      <c r="B282" s="3">
        <v>762.25</v>
      </c>
      <c r="C282" s="4">
        <v>788</v>
      </c>
      <c r="D282" s="4">
        <v>789.45</v>
      </c>
      <c r="E282" s="4">
        <v>760.2</v>
      </c>
      <c r="F282" s="4" t="s">
        <v>916</v>
      </c>
      <c r="G282" s="5">
        <f t="shared" si="4"/>
        <v>-3.0109523525242158E-2</v>
      </c>
    </row>
    <row r="283" spans="1:7" ht="18">
      <c r="A283" s="2" t="s">
        <v>363</v>
      </c>
      <c r="B283" s="3">
        <v>785.55</v>
      </c>
      <c r="C283" s="4">
        <v>802.8</v>
      </c>
      <c r="D283" s="4">
        <v>806.55</v>
      </c>
      <c r="E283" s="4">
        <v>782.05</v>
      </c>
      <c r="F283" s="4" t="s">
        <v>1147</v>
      </c>
      <c r="G283" s="5">
        <f t="shared" si="4"/>
        <v>-2.1721507528576711E-2</v>
      </c>
    </row>
    <row r="284" spans="1:7" ht="18">
      <c r="A284" s="2" t="s">
        <v>364</v>
      </c>
      <c r="B284" s="3">
        <v>802.8</v>
      </c>
      <c r="C284" s="4">
        <v>805</v>
      </c>
      <c r="D284" s="4">
        <v>829.9</v>
      </c>
      <c r="E284" s="4">
        <v>775</v>
      </c>
      <c r="F284" s="4" t="s">
        <v>1148</v>
      </c>
      <c r="G284" s="5">
        <f t="shared" si="4"/>
        <v>-3.0545152969167159E-2</v>
      </c>
    </row>
    <row r="285" spans="1:7" ht="18">
      <c r="A285" s="2" t="s">
        <v>365</v>
      </c>
      <c r="B285" s="3">
        <v>827.7</v>
      </c>
      <c r="C285" s="4">
        <v>860</v>
      </c>
      <c r="D285" s="4">
        <v>880</v>
      </c>
      <c r="E285" s="4">
        <v>821.5</v>
      </c>
      <c r="F285" s="4" t="s">
        <v>1149</v>
      </c>
      <c r="G285" s="5">
        <f t="shared" si="4"/>
        <v>-3.4320295289920436E-2</v>
      </c>
    </row>
    <row r="286" spans="1:7" ht="18">
      <c r="A286" s="2" t="s">
        <v>366</v>
      </c>
      <c r="B286" s="3">
        <v>856.6</v>
      </c>
      <c r="C286" s="4">
        <v>853</v>
      </c>
      <c r="D286" s="4">
        <v>863</v>
      </c>
      <c r="E286" s="4">
        <v>828.1</v>
      </c>
      <c r="F286" s="4" t="s">
        <v>1150</v>
      </c>
      <c r="G286" s="5">
        <f t="shared" si="4"/>
        <v>5.9128468964257715E-3</v>
      </c>
    </row>
    <row r="287" spans="1:7" ht="18">
      <c r="A287" s="2" t="s">
        <v>367</v>
      </c>
      <c r="B287" s="3">
        <v>851.55</v>
      </c>
      <c r="C287" s="4">
        <v>857</v>
      </c>
      <c r="D287" s="4">
        <v>865.3</v>
      </c>
      <c r="E287" s="4">
        <v>844</v>
      </c>
      <c r="F287" s="4" t="s">
        <v>973</v>
      </c>
      <c r="G287" s="5">
        <f t="shared" si="4"/>
        <v>-5.7960994793297728E-3</v>
      </c>
    </row>
    <row r="288" spans="1:7" ht="18">
      <c r="A288" s="2" t="s">
        <v>368</v>
      </c>
      <c r="B288" s="3">
        <v>856.5</v>
      </c>
      <c r="C288" s="4">
        <v>866</v>
      </c>
      <c r="D288" s="4">
        <v>873</v>
      </c>
      <c r="E288" s="4">
        <v>852</v>
      </c>
      <c r="F288" s="4" t="s">
        <v>916</v>
      </c>
      <c r="G288" s="5">
        <f t="shared" si="4"/>
        <v>-1.0337510026609837E-2</v>
      </c>
    </row>
    <row r="289" spans="1:7" ht="18">
      <c r="A289" s="2" t="s">
        <v>369</v>
      </c>
      <c r="B289" s="3">
        <v>865.4</v>
      </c>
      <c r="C289" s="4">
        <v>864</v>
      </c>
      <c r="D289" s="4">
        <v>870</v>
      </c>
      <c r="E289" s="4">
        <v>854.1</v>
      </c>
      <c r="F289" s="4" t="s">
        <v>1048</v>
      </c>
      <c r="G289" s="5">
        <f t="shared" si="4"/>
        <v>4.0525731374308231E-3</v>
      </c>
    </row>
    <row r="290" spans="1:7" ht="18">
      <c r="A290" s="2" t="s">
        <v>370</v>
      </c>
      <c r="B290" s="3">
        <v>861.9</v>
      </c>
      <c r="C290" s="4">
        <v>819.2</v>
      </c>
      <c r="D290" s="4">
        <v>864.7</v>
      </c>
      <c r="E290" s="4">
        <v>812.8</v>
      </c>
      <c r="F290" s="4" t="s">
        <v>1151</v>
      </c>
      <c r="G290" s="5">
        <f t="shared" si="4"/>
        <v>5.6933218584475108E-2</v>
      </c>
    </row>
    <row r="291" spans="1:7" ht="18">
      <c r="A291" s="2" t="s">
        <v>371</v>
      </c>
      <c r="B291" s="3">
        <v>814.2</v>
      </c>
      <c r="C291" s="4">
        <v>812</v>
      </c>
      <c r="D291" s="4">
        <v>820</v>
      </c>
      <c r="E291" s="4">
        <v>789</v>
      </c>
      <c r="F291" s="4" t="s">
        <v>1152</v>
      </c>
      <c r="G291" s="5">
        <f t="shared" si="4"/>
        <v>3.9996361351799098E-3</v>
      </c>
    </row>
    <row r="292" spans="1:7" ht="18">
      <c r="A292" s="2" t="s">
        <v>372</v>
      </c>
      <c r="B292" s="3">
        <v>810.95</v>
      </c>
      <c r="C292" s="4">
        <v>779.05</v>
      </c>
      <c r="D292" s="4">
        <v>813.2</v>
      </c>
      <c r="E292" s="4">
        <v>779.05</v>
      </c>
      <c r="F292" s="4" t="s">
        <v>1153</v>
      </c>
      <c r="G292" s="5">
        <f t="shared" si="4"/>
        <v>4.2959118395688362E-2</v>
      </c>
    </row>
    <row r="293" spans="1:7" ht="18">
      <c r="A293" s="2" t="s">
        <v>373</v>
      </c>
      <c r="B293" s="3">
        <v>776.85</v>
      </c>
      <c r="C293" s="4">
        <v>794.8</v>
      </c>
      <c r="D293" s="4">
        <v>795.55</v>
      </c>
      <c r="E293" s="4">
        <v>771.25</v>
      </c>
      <c r="F293" s="4" t="s">
        <v>1069</v>
      </c>
      <c r="G293" s="5">
        <f t="shared" si="4"/>
        <v>-2.1647244985510381E-2</v>
      </c>
    </row>
    <row r="294" spans="1:7" ht="18">
      <c r="A294" s="2" t="s">
        <v>374</v>
      </c>
      <c r="B294" s="3">
        <v>793.85</v>
      </c>
      <c r="C294" s="4">
        <v>799.65</v>
      </c>
      <c r="D294" s="4">
        <v>805</v>
      </c>
      <c r="E294" s="4">
        <v>788</v>
      </c>
      <c r="F294" s="4" t="s">
        <v>1154</v>
      </c>
      <c r="G294" s="5">
        <f t="shared" si="4"/>
        <v>1.1343585789106362E-3</v>
      </c>
    </row>
    <row r="295" spans="1:7" ht="18">
      <c r="A295" s="2" t="s">
        <v>375</v>
      </c>
      <c r="B295" s="3">
        <v>792.95</v>
      </c>
      <c r="C295" s="4">
        <v>799</v>
      </c>
      <c r="D295" s="4">
        <v>799.4</v>
      </c>
      <c r="E295" s="4">
        <v>780</v>
      </c>
      <c r="F295" s="4" t="s">
        <v>950</v>
      </c>
      <c r="G295" s="5">
        <f t="shared" si="4"/>
        <v>1.5144825258606495E-3</v>
      </c>
    </row>
    <row r="296" spans="1:7" ht="18">
      <c r="A296" s="2" t="s">
        <v>376</v>
      </c>
      <c r="B296" s="3">
        <v>791.75</v>
      </c>
      <c r="C296" s="4">
        <v>763.2</v>
      </c>
      <c r="D296" s="4">
        <v>798</v>
      </c>
      <c r="E296" s="4">
        <v>761.5</v>
      </c>
      <c r="F296" s="4" t="s">
        <v>1099</v>
      </c>
      <c r="G296" s="5">
        <f t="shared" si="4"/>
        <v>3.8955513083532754E-2</v>
      </c>
    </row>
    <row r="297" spans="1:7" ht="18">
      <c r="A297" s="2" t="s">
        <v>377</v>
      </c>
      <c r="B297" s="3">
        <v>761.5</v>
      </c>
      <c r="C297" s="4">
        <v>756</v>
      </c>
      <c r="D297" s="4">
        <v>769</v>
      </c>
      <c r="E297" s="4">
        <v>755</v>
      </c>
      <c r="F297" s="4" t="s">
        <v>1155</v>
      </c>
      <c r="G297" s="5">
        <f t="shared" si="4"/>
        <v>5.8608708808355042E-3</v>
      </c>
    </row>
    <row r="298" spans="1:7" ht="18">
      <c r="A298" s="2" t="s">
        <v>378</v>
      </c>
      <c r="B298" s="3">
        <v>757.05</v>
      </c>
      <c r="C298" s="4">
        <v>772</v>
      </c>
      <c r="D298" s="4">
        <v>772</v>
      </c>
      <c r="E298" s="4">
        <v>754</v>
      </c>
      <c r="F298" s="4" t="s">
        <v>1156</v>
      </c>
      <c r="G298" s="5">
        <f t="shared" si="4"/>
        <v>-1.286191364240781E-2</v>
      </c>
    </row>
    <row r="299" spans="1:7" ht="18">
      <c r="A299" s="2" t="s">
        <v>379</v>
      </c>
      <c r="B299" s="3">
        <v>766.85</v>
      </c>
      <c r="C299" s="4">
        <v>755.35</v>
      </c>
      <c r="D299" s="4">
        <v>769.95</v>
      </c>
      <c r="E299" s="4">
        <v>752.3</v>
      </c>
      <c r="F299" s="4" t="s">
        <v>1157</v>
      </c>
      <c r="G299" s="5">
        <f t="shared" si="4"/>
        <v>1.5109997107054969E-2</v>
      </c>
    </row>
    <row r="300" spans="1:7" ht="18">
      <c r="A300" s="2" t="s">
        <v>380</v>
      </c>
      <c r="B300" s="3">
        <v>755.35</v>
      </c>
      <c r="C300" s="4">
        <v>763.45</v>
      </c>
      <c r="D300" s="4">
        <v>769.95</v>
      </c>
      <c r="E300" s="4">
        <v>752.55</v>
      </c>
      <c r="F300" s="4" t="s">
        <v>1158</v>
      </c>
      <c r="G300" s="5">
        <f t="shared" si="4"/>
        <v>-1.5874069078457213E-3</v>
      </c>
    </row>
    <row r="301" spans="1:7" ht="18">
      <c r="A301" s="2" t="s">
        <v>381</v>
      </c>
      <c r="B301" s="3">
        <v>756.55</v>
      </c>
      <c r="C301" s="4">
        <v>769.8</v>
      </c>
      <c r="D301" s="4">
        <v>777</v>
      </c>
      <c r="E301" s="4">
        <v>751.4</v>
      </c>
      <c r="F301" s="4" t="s">
        <v>1159</v>
      </c>
      <c r="G301" s="5">
        <f t="shared" si="4"/>
        <v>-1.391372449363496E-2</v>
      </c>
    </row>
    <row r="302" spans="1:7" ht="18">
      <c r="A302" s="2" t="s">
        <v>382</v>
      </c>
      <c r="B302" s="3">
        <v>767.15</v>
      </c>
      <c r="C302" s="4">
        <v>744.2</v>
      </c>
      <c r="D302" s="4">
        <v>769</v>
      </c>
      <c r="E302" s="4">
        <v>738.65</v>
      </c>
      <c r="F302" s="4" t="s">
        <v>1069</v>
      </c>
      <c r="G302" s="5">
        <f t="shared" si="4"/>
        <v>3.6775682778436597E-2</v>
      </c>
    </row>
    <row r="303" spans="1:7" ht="18">
      <c r="A303" s="2" t="s">
        <v>383</v>
      </c>
      <c r="B303" s="3">
        <v>739.45</v>
      </c>
      <c r="C303" s="4">
        <v>747.5</v>
      </c>
      <c r="D303" s="4">
        <v>753.1</v>
      </c>
      <c r="E303" s="4">
        <v>737.35</v>
      </c>
      <c r="F303" s="4" t="s">
        <v>1160</v>
      </c>
      <c r="G303" s="5">
        <f t="shared" si="4"/>
        <v>-1.3032563876374951E-2</v>
      </c>
    </row>
    <row r="304" spans="1:7" ht="18">
      <c r="A304" s="2" t="s">
        <v>384</v>
      </c>
      <c r="B304" s="3">
        <v>749.15</v>
      </c>
      <c r="C304" s="4">
        <v>761</v>
      </c>
      <c r="D304" s="4">
        <v>762.9</v>
      </c>
      <c r="E304" s="4">
        <v>746.35</v>
      </c>
      <c r="F304" s="4" t="s">
        <v>1161</v>
      </c>
      <c r="G304" s="5">
        <f t="shared" si="4"/>
        <v>-1.2205790008252849E-2</v>
      </c>
    </row>
    <row r="305" spans="1:7" ht="18">
      <c r="A305" s="2" t="s">
        <v>385</v>
      </c>
      <c r="B305" s="3">
        <v>758.35</v>
      </c>
      <c r="C305" s="4">
        <v>763</v>
      </c>
      <c r="D305" s="4">
        <v>768</v>
      </c>
      <c r="E305" s="4">
        <v>753.5</v>
      </c>
      <c r="F305" s="4" t="s">
        <v>1162</v>
      </c>
      <c r="G305" s="5">
        <f t="shared" si="4"/>
        <v>-8.5675689822391264E-4</v>
      </c>
    </row>
    <row r="306" spans="1:7" ht="18">
      <c r="A306" s="2" t="s">
        <v>386</v>
      </c>
      <c r="B306" s="3">
        <v>759</v>
      </c>
      <c r="C306" s="4">
        <v>778.05</v>
      </c>
      <c r="D306" s="4">
        <v>782.25</v>
      </c>
      <c r="E306" s="4">
        <v>755.1</v>
      </c>
      <c r="F306" s="4" t="s">
        <v>1163</v>
      </c>
      <c r="G306" s="5">
        <f t="shared" si="4"/>
        <v>-2.0925766005673311E-2</v>
      </c>
    </row>
    <row r="307" spans="1:7" ht="18">
      <c r="A307" s="2" t="s">
        <v>387</v>
      </c>
      <c r="B307" s="3">
        <v>775.05</v>
      </c>
      <c r="C307" s="4">
        <v>765</v>
      </c>
      <c r="D307" s="4">
        <v>777.95</v>
      </c>
      <c r="E307" s="4">
        <v>761.1</v>
      </c>
      <c r="F307" s="4" t="s">
        <v>1164</v>
      </c>
      <c r="G307" s="5">
        <f t="shared" si="4"/>
        <v>1.1484311134754595E-2</v>
      </c>
    </row>
    <row r="308" spans="1:7" ht="18">
      <c r="A308" s="2" t="s">
        <v>388</v>
      </c>
      <c r="B308" s="3">
        <v>766.2</v>
      </c>
      <c r="C308" s="4">
        <v>779</v>
      </c>
      <c r="D308" s="4">
        <v>783.85</v>
      </c>
      <c r="E308" s="4">
        <v>763.15</v>
      </c>
      <c r="F308" s="4" t="s">
        <v>1165</v>
      </c>
      <c r="G308" s="5">
        <f t="shared" si="4"/>
        <v>-1.6952848582966536E-2</v>
      </c>
    </row>
    <row r="309" spans="1:7" ht="18">
      <c r="A309" s="2" t="s">
        <v>389</v>
      </c>
      <c r="B309" s="3">
        <v>779.3</v>
      </c>
      <c r="C309" s="4">
        <v>804.4</v>
      </c>
      <c r="D309" s="4">
        <v>804.4</v>
      </c>
      <c r="E309" s="4">
        <v>776.2</v>
      </c>
      <c r="F309" s="4" t="s">
        <v>1166</v>
      </c>
      <c r="G309" s="5">
        <f t="shared" si="4"/>
        <v>-2.3023055919248001E-2</v>
      </c>
    </row>
    <row r="310" spans="1:7" ht="18">
      <c r="A310" s="2" t="s">
        <v>400</v>
      </c>
      <c r="B310" s="3">
        <v>797.45</v>
      </c>
      <c r="C310" s="4">
        <v>791.8</v>
      </c>
      <c r="D310" s="4">
        <v>800</v>
      </c>
      <c r="E310" s="4">
        <v>776.4</v>
      </c>
      <c r="F310" s="4" t="s">
        <v>1167</v>
      </c>
      <c r="G310" s="5">
        <f t="shared" si="4"/>
        <v>-2.5076797824336706E-4</v>
      </c>
    </row>
    <row r="311" spans="1:7" ht="18">
      <c r="A311" s="2" t="s">
        <v>390</v>
      </c>
      <c r="B311" s="3">
        <v>797.65</v>
      </c>
      <c r="C311" s="4">
        <v>815</v>
      </c>
      <c r="D311" s="4">
        <v>815</v>
      </c>
      <c r="E311" s="4">
        <v>795.25</v>
      </c>
      <c r="F311" s="4" t="s">
        <v>1168</v>
      </c>
      <c r="G311" s="5">
        <f t="shared" si="4"/>
        <v>-4.6279006925778387E-3</v>
      </c>
    </row>
    <row r="312" spans="1:7" ht="18">
      <c r="A312" s="2" t="s">
        <v>391</v>
      </c>
      <c r="B312" s="3">
        <v>801.35</v>
      </c>
      <c r="C312" s="4">
        <v>814.7</v>
      </c>
      <c r="D312" s="4">
        <v>816</v>
      </c>
      <c r="E312" s="4">
        <v>792.3</v>
      </c>
      <c r="F312" s="4" t="s">
        <v>1169</v>
      </c>
      <c r="G312" s="5">
        <f t="shared" si="4"/>
        <v>-1.1230147494889178E-2</v>
      </c>
    </row>
    <row r="313" spans="1:7" ht="18">
      <c r="A313" s="2" t="s">
        <v>392</v>
      </c>
      <c r="B313" s="3">
        <v>810.4</v>
      </c>
      <c r="C313" s="4">
        <v>828</v>
      </c>
      <c r="D313" s="4">
        <v>833.4</v>
      </c>
      <c r="E313" s="4">
        <v>807.1</v>
      </c>
      <c r="F313" s="4" t="s">
        <v>1170</v>
      </c>
      <c r="G313" s="5">
        <f t="shared" si="4"/>
        <v>-2.2209576708827845E-2</v>
      </c>
    </row>
    <row r="314" spans="1:7" ht="18">
      <c r="A314" s="2" t="s">
        <v>393</v>
      </c>
      <c r="B314" s="3">
        <v>828.6</v>
      </c>
      <c r="C314" s="4">
        <v>830</v>
      </c>
      <c r="D314" s="4">
        <v>836.9</v>
      </c>
      <c r="E314" s="4">
        <v>821.2</v>
      </c>
      <c r="F314" s="4" t="s">
        <v>931</v>
      </c>
      <c r="G314" s="5">
        <f t="shared" si="4"/>
        <v>4.5359780213680293E-3</v>
      </c>
    </row>
    <row r="315" spans="1:7" ht="18">
      <c r="A315" s="2" t="s">
        <v>394</v>
      </c>
      <c r="B315" s="3">
        <v>824.85</v>
      </c>
      <c r="C315" s="4">
        <v>818.05</v>
      </c>
      <c r="D315" s="4">
        <v>827.5</v>
      </c>
      <c r="E315" s="4">
        <v>804.5</v>
      </c>
      <c r="F315" s="4" t="s">
        <v>1171</v>
      </c>
      <c r="G315" s="5">
        <f t="shared" si="4"/>
        <v>1.0787196657826521E-2</v>
      </c>
    </row>
    <row r="316" spans="1:7" ht="18">
      <c r="A316" s="2" t="s">
        <v>395</v>
      </c>
      <c r="B316" s="3">
        <v>816</v>
      </c>
      <c r="C316" s="4">
        <v>807.75</v>
      </c>
      <c r="D316" s="4">
        <v>817.95</v>
      </c>
      <c r="E316" s="4">
        <v>800.15</v>
      </c>
      <c r="F316" s="4" t="s">
        <v>1172</v>
      </c>
      <c r="G316" s="5">
        <f t="shared" si="4"/>
        <v>1.5374943969028068E-2</v>
      </c>
    </row>
    <row r="317" spans="1:7" ht="18">
      <c r="A317" s="2" t="s">
        <v>396</v>
      </c>
      <c r="B317" s="3">
        <v>803.55</v>
      </c>
      <c r="C317" s="4">
        <v>795.5</v>
      </c>
      <c r="D317" s="4">
        <v>805</v>
      </c>
      <c r="E317" s="4">
        <v>783.85</v>
      </c>
      <c r="F317" s="4" t="s">
        <v>1173</v>
      </c>
      <c r="G317" s="5">
        <f t="shared" si="4"/>
        <v>1.4288643174027208E-2</v>
      </c>
    </row>
    <row r="318" spans="1:7" ht="18">
      <c r="A318" s="2" t="s">
        <v>397</v>
      </c>
      <c r="B318" s="3">
        <v>792.15</v>
      </c>
      <c r="C318" s="4">
        <v>780.65</v>
      </c>
      <c r="D318" s="4">
        <v>805</v>
      </c>
      <c r="E318" s="4">
        <v>777.05</v>
      </c>
      <c r="F318" s="4" t="s">
        <v>893</v>
      </c>
      <c r="G318" s="5">
        <f t="shared" si="4"/>
        <v>1.4623861833522484E-2</v>
      </c>
    </row>
    <row r="319" spans="1:7" ht="18">
      <c r="A319" s="2" t="s">
        <v>398</v>
      </c>
      <c r="B319" s="3">
        <v>780.65</v>
      </c>
      <c r="C319" s="4">
        <v>786</v>
      </c>
      <c r="D319" s="4">
        <v>791.95</v>
      </c>
      <c r="E319" s="4">
        <v>771</v>
      </c>
      <c r="F319" s="4" t="s">
        <v>1174</v>
      </c>
      <c r="G319" s="5">
        <f t="shared" si="4"/>
        <v>-9.6249587733741402E-3</v>
      </c>
    </row>
    <row r="320" spans="1:7" ht="18">
      <c r="A320" s="2" t="s">
        <v>399</v>
      </c>
      <c r="B320" s="3">
        <v>788.2</v>
      </c>
      <c r="C320" s="4">
        <v>796</v>
      </c>
      <c r="D320" s="4">
        <v>798.6</v>
      </c>
      <c r="E320" s="4">
        <v>782</v>
      </c>
      <c r="F320" s="4" t="s">
        <v>1048</v>
      </c>
      <c r="G320" s="5">
        <f t="shared" si="4"/>
        <v>4.4414835284884899E-4</v>
      </c>
    </row>
    <row r="321" spans="1:7" ht="18">
      <c r="A321" s="2" t="s">
        <v>401</v>
      </c>
      <c r="B321" s="3">
        <v>787.85</v>
      </c>
      <c r="C321" s="4">
        <v>806</v>
      </c>
      <c r="D321" s="4">
        <v>824.45</v>
      </c>
      <c r="E321" s="4">
        <v>786</v>
      </c>
      <c r="F321" s="4" t="s">
        <v>1175</v>
      </c>
      <c r="G321" s="5">
        <f t="shared" si="4"/>
        <v>-1.3740289283690031E-2</v>
      </c>
    </row>
    <row r="322" spans="1:7" ht="18">
      <c r="A322" s="2" t="s">
        <v>402</v>
      </c>
      <c r="B322" s="3">
        <v>798.75</v>
      </c>
      <c r="C322" s="4">
        <v>825</v>
      </c>
      <c r="D322" s="4">
        <v>829.45</v>
      </c>
      <c r="E322" s="4">
        <v>792.55</v>
      </c>
      <c r="F322" s="4" t="s">
        <v>1176</v>
      </c>
      <c r="G322" s="5">
        <f t="shared" si="4"/>
        <v>-2.9118089495533562E-2</v>
      </c>
    </row>
    <row r="323" spans="1:7" ht="18">
      <c r="A323" s="2" t="s">
        <v>403</v>
      </c>
      <c r="B323" s="3">
        <v>822.35</v>
      </c>
      <c r="C323" s="4">
        <v>806.3</v>
      </c>
      <c r="D323" s="4">
        <v>832.9</v>
      </c>
      <c r="E323" s="4">
        <v>802.4</v>
      </c>
      <c r="F323" s="4" t="s">
        <v>1152</v>
      </c>
      <c r="G323" s="5">
        <f t="shared" si="4"/>
        <v>1.9710213496301688E-2</v>
      </c>
    </row>
    <row r="324" spans="1:7" ht="18">
      <c r="A324" s="2" t="s">
        <v>404</v>
      </c>
      <c r="B324" s="3">
        <v>806.3</v>
      </c>
      <c r="C324" s="4">
        <v>785</v>
      </c>
      <c r="D324" s="4">
        <v>808.5</v>
      </c>
      <c r="E324" s="4">
        <v>784.05</v>
      </c>
      <c r="F324" s="4" t="s">
        <v>1177</v>
      </c>
      <c r="G324" s="5">
        <f t="shared" ref="G324:G387" si="5">(LN(B324/B325))</f>
        <v>2.7983087863935809E-2</v>
      </c>
    </row>
    <row r="325" spans="1:7" ht="18">
      <c r="A325" s="2" t="s">
        <v>405</v>
      </c>
      <c r="B325" s="3">
        <v>784.05</v>
      </c>
      <c r="C325" s="4">
        <v>791.25</v>
      </c>
      <c r="D325" s="4">
        <v>795</v>
      </c>
      <c r="E325" s="4">
        <v>779.75</v>
      </c>
      <c r="F325" s="4" t="s">
        <v>1178</v>
      </c>
      <c r="G325" s="5">
        <f t="shared" si="5"/>
        <v>-5.4059342388219798E-3</v>
      </c>
    </row>
    <row r="326" spans="1:7" ht="18">
      <c r="A326" s="2" t="s">
        <v>406</v>
      </c>
      <c r="B326" s="3">
        <v>788.3</v>
      </c>
      <c r="C326" s="4">
        <v>754</v>
      </c>
      <c r="D326" s="4">
        <v>794</v>
      </c>
      <c r="E326" s="4">
        <v>754</v>
      </c>
      <c r="F326" s="4" t="s">
        <v>1179</v>
      </c>
      <c r="G326" s="5">
        <f t="shared" si="5"/>
        <v>4.5614316917038392E-2</v>
      </c>
    </row>
    <row r="327" spans="1:7" ht="18">
      <c r="A327" s="2" t="s">
        <v>407</v>
      </c>
      <c r="B327" s="3">
        <v>753.15</v>
      </c>
      <c r="C327" s="4">
        <v>740</v>
      </c>
      <c r="D327" s="4">
        <v>755</v>
      </c>
      <c r="E327" s="4">
        <v>736.45</v>
      </c>
      <c r="F327" s="4" t="s">
        <v>939</v>
      </c>
      <c r="G327" s="5">
        <f t="shared" si="5"/>
        <v>1.6736232120762994E-2</v>
      </c>
    </row>
    <row r="328" spans="1:7" ht="18">
      <c r="A328" s="2" t="s">
        <v>408</v>
      </c>
      <c r="B328" s="3">
        <v>740.65</v>
      </c>
      <c r="C328" s="4">
        <v>717</v>
      </c>
      <c r="D328" s="4">
        <v>746.4</v>
      </c>
      <c r="E328" s="4">
        <v>715.2</v>
      </c>
      <c r="F328" s="4" t="s">
        <v>1180</v>
      </c>
      <c r="G328" s="5">
        <f t="shared" si="5"/>
        <v>2.8138087773240079E-2</v>
      </c>
    </row>
    <row r="329" spans="1:7" ht="18">
      <c r="A329" s="2" t="s">
        <v>409</v>
      </c>
      <c r="B329" s="3">
        <v>720.1</v>
      </c>
      <c r="C329" s="4">
        <v>725.05</v>
      </c>
      <c r="D329" s="4">
        <v>728.75</v>
      </c>
      <c r="E329" s="4">
        <v>711.1</v>
      </c>
      <c r="F329" s="4" t="s">
        <v>1181</v>
      </c>
      <c r="G329" s="5">
        <f t="shared" si="5"/>
        <v>-1.4570687746980392E-3</v>
      </c>
    </row>
    <row r="330" spans="1:7" ht="18">
      <c r="A330" s="2" t="s">
        <v>410</v>
      </c>
      <c r="B330" s="3">
        <v>721.15</v>
      </c>
      <c r="C330" s="4">
        <v>702.45</v>
      </c>
      <c r="D330" s="4">
        <v>727.8</v>
      </c>
      <c r="E330" s="4">
        <v>702</v>
      </c>
      <c r="F330" s="4" t="s">
        <v>1177</v>
      </c>
      <c r="G330" s="5">
        <f t="shared" si="5"/>
        <v>2.6344117708612322E-2</v>
      </c>
    </row>
    <row r="331" spans="1:7" ht="18">
      <c r="A331" s="2" t="s">
        <v>411</v>
      </c>
      <c r="B331" s="3">
        <v>702.4</v>
      </c>
      <c r="C331" s="4">
        <v>702.5</v>
      </c>
      <c r="D331" s="4">
        <v>709.35</v>
      </c>
      <c r="E331" s="4">
        <v>695</v>
      </c>
      <c r="F331" s="4" t="s">
        <v>1182</v>
      </c>
      <c r="G331" s="5">
        <f t="shared" si="5"/>
        <v>4.2719829770379532E-4</v>
      </c>
    </row>
    <row r="332" spans="1:7" ht="18">
      <c r="A332" s="2" t="s">
        <v>412</v>
      </c>
      <c r="B332" s="3">
        <v>702.1</v>
      </c>
      <c r="C332" s="4">
        <v>685.25</v>
      </c>
      <c r="D332" s="4">
        <v>704.9</v>
      </c>
      <c r="E332" s="4">
        <v>681.05</v>
      </c>
      <c r="F332" s="4" t="s">
        <v>1150</v>
      </c>
      <c r="G332" s="5">
        <f t="shared" si="5"/>
        <v>2.7215019215025706E-2</v>
      </c>
    </row>
    <row r="333" spans="1:7" ht="18">
      <c r="A333" s="2" t="s">
        <v>413</v>
      </c>
      <c r="B333" s="3">
        <v>683.25</v>
      </c>
      <c r="C333" s="4">
        <v>678.25</v>
      </c>
      <c r="D333" s="4">
        <v>688.8</v>
      </c>
      <c r="E333" s="4">
        <v>677.3</v>
      </c>
      <c r="F333" s="4" t="s">
        <v>947</v>
      </c>
      <c r="G333" s="5">
        <f t="shared" si="5"/>
        <v>9.706672285662802E-3</v>
      </c>
    </row>
    <row r="334" spans="1:7" ht="18">
      <c r="A334" s="2" t="s">
        <v>414</v>
      </c>
      <c r="B334" s="3">
        <v>676.65</v>
      </c>
      <c r="C334" s="4">
        <v>671.8</v>
      </c>
      <c r="D334" s="4">
        <v>686.4</v>
      </c>
      <c r="E334" s="4">
        <v>671.35</v>
      </c>
      <c r="F334" s="4" t="s">
        <v>1183</v>
      </c>
      <c r="G334" s="5">
        <f t="shared" si="5"/>
        <v>8.981318490386421E-3</v>
      </c>
    </row>
    <row r="335" spans="1:7" ht="18">
      <c r="A335" s="2" t="s">
        <v>415</v>
      </c>
      <c r="B335" s="3">
        <v>670.6</v>
      </c>
      <c r="C335" s="4">
        <v>668</v>
      </c>
      <c r="D335" s="4">
        <v>675.5</v>
      </c>
      <c r="E335" s="4">
        <v>661</v>
      </c>
      <c r="F335" s="4" t="s">
        <v>1184</v>
      </c>
      <c r="G335" s="5">
        <f t="shared" si="5"/>
        <v>1.01919347462541E-2</v>
      </c>
    </row>
    <row r="336" spans="1:7" ht="18">
      <c r="A336" s="2" t="s">
        <v>416</v>
      </c>
      <c r="B336" s="3">
        <v>663.8</v>
      </c>
      <c r="C336" s="4">
        <v>691.9</v>
      </c>
      <c r="D336" s="4">
        <v>693.75</v>
      </c>
      <c r="E336" s="4">
        <v>662.15</v>
      </c>
      <c r="F336" s="4" t="s">
        <v>1185</v>
      </c>
      <c r="G336" s="5">
        <f t="shared" si="5"/>
        <v>-3.7623150618031932E-2</v>
      </c>
    </row>
    <row r="337" spans="1:7" ht="18">
      <c r="A337" s="2" t="s">
        <v>417</v>
      </c>
      <c r="B337" s="3">
        <v>689.25</v>
      </c>
      <c r="C337" s="4">
        <v>668.25</v>
      </c>
      <c r="D337" s="4">
        <v>693.8</v>
      </c>
      <c r="E337" s="4">
        <v>664.15</v>
      </c>
      <c r="F337" s="4" t="s">
        <v>1186</v>
      </c>
      <c r="G337" s="5">
        <f t="shared" si="5"/>
        <v>3.0941694884877816E-2</v>
      </c>
    </row>
    <row r="338" spans="1:7" ht="18">
      <c r="A338" s="2" t="s">
        <v>418</v>
      </c>
      <c r="B338" s="3">
        <v>668.25</v>
      </c>
      <c r="C338" s="4">
        <v>663.5</v>
      </c>
      <c r="D338" s="4">
        <v>671</v>
      </c>
      <c r="E338" s="4">
        <v>661.55</v>
      </c>
      <c r="F338" s="4" t="s">
        <v>1187</v>
      </c>
      <c r="G338" s="5">
        <f t="shared" si="5"/>
        <v>6.3802055425945543E-3</v>
      </c>
    </row>
    <row r="339" spans="1:7" ht="18">
      <c r="A339" s="2" t="s">
        <v>419</v>
      </c>
      <c r="B339" s="3">
        <v>664</v>
      </c>
      <c r="C339" s="4">
        <v>650</v>
      </c>
      <c r="D339" s="4">
        <v>665.7</v>
      </c>
      <c r="E339" s="4">
        <v>649.45000000000005</v>
      </c>
      <c r="F339" s="4" t="s">
        <v>971</v>
      </c>
      <c r="G339" s="5">
        <f t="shared" si="5"/>
        <v>2.1848393147688491E-2</v>
      </c>
    </row>
    <row r="340" spans="1:7" ht="18">
      <c r="A340" s="2" t="s">
        <v>420</v>
      </c>
      <c r="B340" s="3">
        <v>649.65</v>
      </c>
      <c r="C340" s="4">
        <v>660.9</v>
      </c>
      <c r="D340" s="4">
        <v>662.85</v>
      </c>
      <c r="E340" s="4">
        <v>647.65</v>
      </c>
      <c r="F340" s="4" t="s">
        <v>973</v>
      </c>
      <c r="G340" s="5">
        <f t="shared" si="5"/>
        <v>-1.4972397943148535E-2</v>
      </c>
    </row>
    <row r="341" spans="1:7" ht="18">
      <c r="A341" s="2" t="s">
        <v>421</v>
      </c>
      <c r="B341" s="3">
        <v>659.45</v>
      </c>
      <c r="C341" s="4">
        <v>676</v>
      </c>
      <c r="D341" s="4">
        <v>680.7</v>
      </c>
      <c r="E341" s="4">
        <v>657.95</v>
      </c>
      <c r="F341" s="4" t="s">
        <v>1188</v>
      </c>
      <c r="G341" s="5">
        <f t="shared" si="5"/>
        <v>-2.4786921771070249E-2</v>
      </c>
    </row>
    <row r="342" spans="1:7" ht="18">
      <c r="A342" s="2" t="s">
        <v>422</v>
      </c>
      <c r="B342" s="3">
        <v>676</v>
      </c>
      <c r="C342" s="4">
        <v>678</v>
      </c>
      <c r="D342" s="4">
        <v>684.85</v>
      </c>
      <c r="E342" s="4">
        <v>673.8</v>
      </c>
      <c r="F342" s="4" t="s">
        <v>951</v>
      </c>
      <c r="G342" s="5">
        <f t="shared" si="5"/>
        <v>5.9189110931914487E-4</v>
      </c>
    </row>
    <row r="343" spans="1:7" ht="18">
      <c r="A343" s="2" t="s">
        <v>423</v>
      </c>
      <c r="B343" s="3">
        <v>675.6</v>
      </c>
      <c r="C343" s="4">
        <v>657</v>
      </c>
      <c r="D343" s="4">
        <v>679.95</v>
      </c>
      <c r="E343" s="4">
        <v>656.4</v>
      </c>
      <c r="F343" s="4" t="s">
        <v>1189</v>
      </c>
      <c r="G343" s="5">
        <f t="shared" si="5"/>
        <v>2.9897817664071177E-2</v>
      </c>
    </row>
    <row r="344" spans="1:7" ht="18">
      <c r="A344" s="2" t="s">
        <v>424</v>
      </c>
      <c r="B344" s="3">
        <v>655.7</v>
      </c>
      <c r="C344" s="4">
        <v>646.9</v>
      </c>
      <c r="D344" s="4">
        <v>671.65</v>
      </c>
      <c r="E344" s="4">
        <v>644.95000000000005</v>
      </c>
      <c r="F344" s="4" t="s">
        <v>1074</v>
      </c>
      <c r="G344" s="5">
        <f t="shared" si="5"/>
        <v>1.5833087651712475E-2</v>
      </c>
    </row>
    <row r="345" spans="1:7" ht="18">
      <c r="A345" s="2" t="s">
        <v>425</v>
      </c>
      <c r="B345" s="3">
        <v>645.4</v>
      </c>
      <c r="C345" s="4">
        <v>630</v>
      </c>
      <c r="D345" s="4">
        <v>646.75</v>
      </c>
      <c r="E345" s="4">
        <v>628</v>
      </c>
      <c r="F345" s="4" t="s">
        <v>1190</v>
      </c>
      <c r="G345" s="5">
        <f t="shared" si="5"/>
        <v>1.939985747368517E-2</v>
      </c>
    </row>
    <row r="346" spans="1:7" ht="18">
      <c r="A346" s="2" t="s">
        <v>426</v>
      </c>
      <c r="B346" s="3">
        <v>633</v>
      </c>
      <c r="C346" s="4">
        <v>627.79999999999995</v>
      </c>
      <c r="D346" s="4">
        <v>638.5</v>
      </c>
      <c r="E346" s="4">
        <v>622.04999999999995</v>
      </c>
      <c r="F346" s="4" t="s">
        <v>1191</v>
      </c>
      <c r="G346" s="5">
        <f t="shared" si="5"/>
        <v>8.4080768206900719E-3</v>
      </c>
    </row>
    <row r="347" spans="1:7" ht="18">
      <c r="A347" s="2" t="s">
        <v>427</v>
      </c>
      <c r="B347" s="3">
        <v>627.70000000000005</v>
      </c>
      <c r="C347" s="4">
        <v>638.79999999999995</v>
      </c>
      <c r="D347" s="4">
        <v>638.79999999999995</v>
      </c>
      <c r="E347" s="4">
        <v>621.79999999999995</v>
      </c>
      <c r="F347" s="4" t="s">
        <v>893</v>
      </c>
      <c r="G347" s="5">
        <f t="shared" si="5"/>
        <v>-2.4160136388609574E-2</v>
      </c>
    </row>
    <row r="348" spans="1:7" ht="18">
      <c r="A348" s="2" t="s">
        <v>428</v>
      </c>
      <c r="B348" s="3">
        <v>643.04999999999995</v>
      </c>
      <c r="C348" s="4">
        <v>643.75</v>
      </c>
      <c r="D348" s="4">
        <v>648.04999999999995</v>
      </c>
      <c r="E348" s="4">
        <v>637.45000000000005</v>
      </c>
      <c r="F348" s="4" t="s">
        <v>1192</v>
      </c>
      <c r="G348" s="5">
        <f t="shared" si="5"/>
        <v>-1.2432980076971486E-3</v>
      </c>
    </row>
    <row r="349" spans="1:7" ht="18">
      <c r="A349" s="2" t="s">
        <v>429</v>
      </c>
      <c r="B349" s="3">
        <v>643.85</v>
      </c>
      <c r="C349" s="4">
        <v>640.4</v>
      </c>
      <c r="D349" s="4">
        <v>649.79999999999995</v>
      </c>
      <c r="E349" s="4">
        <v>638.54999999999995</v>
      </c>
      <c r="F349" s="4" t="s">
        <v>1193</v>
      </c>
      <c r="G349" s="5">
        <f t="shared" si="5"/>
        <v>5.3727985972333884E-3</v>
      </c>
    </row>
    <row r="350" spans="1:7" ht="18">
      <c r="A350" s="2" t="s">
        <v>430</v>
      </c>
      <c r="B350" s="3">
        <v>640.4</v>
      </c>
      <c r="C350" s="4">
        <v>642.4</v>
      </c>
      <c r="D350" s="4">
        <v>654.5</v>
      </c>
      <c r="E350" s="4">
        <v>638.9</v>
      </c>
      <c r="F350" s="4" t="s">
        <v>1194</v>
      </c>
      <c r="G350" s="5">
        <f t="shared" si="5"/>
        <v>-3.1960116069301167E-3</v>
      </c>
    </row>
    <row r="351" spans="1:7" ht="18">
      <c r="A351" s="2" t="s">
        <v>431</v>
      </c>
      <c r="B351" s="3">
        <v>642.45000000000005</v>
      </c>
      <c r="C351" s="4">
        <v>642.45000000000005</v>
      </c>
      <c r="D351" s="4">
        <v>648.95000000000005</v>
      </c>
      <c r="E351" s="4">
        <v>636.5</v>
      </c>
      <c r="F351" s="4" t="s">
        <v>1195</v>
      </c>
      <c r="G351" s="5">
        <f t="shared" si="5"/>
        <v>0</v>
      </c>
    </row>
    <row r="352" spans="1:7" ht="18">
      <c r="A352" s="2" t="s">
        <v>432</v>
      </c>
      <c r="B352" s="3">
        <v>642.45000000000005</v>
      </c>
      <c r="C352" s="4">
        <v>635</v>
      </c>
      <c r="D352" s="4">
        <v>644</v>
      </c>
      <c r="E352" s="4">
        <v>634.35</v>
      </c>
      <c r="F352" s="4" t="s">
        <v>1196</v>
      </c>
      <c r="G352" s="5">
        <f t="shared" si="5"/>
        <v>7.8131501453585217E-3</v>
      </c>
    </row>
    <row r="353" spans="1:7" ht="18">
      <c r="A353" s="2" t="s">
        <v>433</v>
      </c>
      <c r="B353" s="3">
        <v>637.45000000000005</v>
      </c>
      <c r="C353" s="4">
        <v>649</v>
      </c>
      <c r="D353" s="4">
        <v>650</v>
      </c>
      <c r="E353" s="4">
        <v>635.85</v>
      </c>
      <c r="F353" s="4" t="s">
        <v>1197</v>
      </c>
      <c r="G353" s="5">
        <f t="shared" si="5"/>
        <v>-1.7956874119958621E-2</v>
      </c>
    </row>
    <row r="354" spans="1:7" ht="18">
      <c r="A354" s="2" t="s">
        <v>434</v>
      </c>
      <c r="B354" s="3">
        <v>649</v>
      </c>
      <c r="C354" s="4">
        <v>638.54999999999995</v>
      </c>
      <c r="D354" s="4">
        <v>652.85</v>
      </c>
      <c r="E354" s="4">
        <v>634.95000000000005</v>
      </c>
      <c r="F354" s="4" t="s">
        <v>1198</v>
      </c>
      <c r="G354" s="5">
        <f t="shared" si="5"/>
        <v>1.6232735761818926E-2</v>
      </c>
    </row>
    <row r="355" spans="1:7" ht="18">
      <c r="A355" s="2" t="s">
        <v>435</v>
      </c>
      <c r="B355" s="3">
        <v>638.54999999999995</v>
      </c>
      <c r="C355" s="4">
        <v>647</v>
      </c>
      <c r="D355" s="4">
        <v>647</v>
      </c>
      <c r="E355" s="4">
        <v>633.35</v>
      </c>
      <c r="F355" s="4" t="s">
        <v>1199</v>
      </c>
      <c r="G355" s="5">
        <f t="shared" si="5"/>
        <v>3.9228043400511116E-3</v>
      </c>
    </row>
    <row r="356" spans="1:7" ht="18">
      <c r="A356" s="2" t="s">
        <v>436</v>
      </c>
      <c r="B356" s="3">
        <v>636.04999999999995</v>
      </c>
      <c r="C356" s="4">
        <v>645.1</v>
      </c>
      <c r="D356" s="4">
        <v>659</v>
      </c>
      <c r="E356" s="4">
        <v>633.85</v>
      </c>
      <c r="F356" s="4" t="s">
        <v>1027</v>
      </c>
      <c r="G356" s="5">
        <f t="shared" si="5"/>
        <v>-1.9230613259301189E-2</v>
      </c>
    </row>
    <row r="357" spans="1:7" ht="18">
      <c r="A357" s="2" t="s">
        <v>437</v>
      </c>
      <c r="B357" s="3">
        <v>648.4</v>
      </c>
      <c r="C357" s="4">
        <v>664.95</v>
      </c>
      <c r="D357" s="4">
        <v>682.25</v>
      </c>
      <c r="E357" s="4">
        <v>645.04999999999995</v>
      </c>
      <c r="F357" s="4" t="s">
        <v>1200</v>
      </c>
      <c r="G357" s="5">
        <f t="shared" si="5"/>
        <v>-2.2342612262086954E-2</v>
      </c>
    </row>
    <row r="358" spans="1:7" ht="18">
      <c r="A358" s="2" t="s">
        <v>438</v>
      </c>
      <c r="B358" s="3">
        <v>663.05</v>
      </c>
      <c r="C358" s="4">
        <v>635.5</v>
      </c>
      <c r="D358" s="4">
        <v>664.35</v>
      </c>
      <c r="E358" s="4">
        <v>635.5</v>
      </c>
      <c r="F358" s="4" t="s">
        <v>1201</v>
      </c>
      <c r="G358" s="5">
        <f t="shared" si="5"/>
        <v>4.8752460333062124E-2</v>
      </c>
    </row>
    <row r="359" spans="1:7" ht="18">
      <c r="A359" s="2" t="s">
        <v>439</v>
      </c>
      <c r="B359" s="3">
        <v>631.5</v>
      </c>
      <c r="C359" s="4">
        <v>614.20000000000005</v>
      </c>
      <c r="D359" s="4">
        <v>633.5</v>
      </c>
      <c r="E359" s="4">
        <v>614.20000000000005</v>
      </c>
      <c r="F359" s="4" t="s">
        <v>1202</v>
      </c>
      <c r="G359" s="5">
        <f t="shared" si="5"/>
        <v>2.1528581456713672E-2</v>
      </c>
    </row>
    <row r="360" spans="1:7" ht="18">
      <c r="A360" s="2" t="s">
        <v>440</v>
      </c>
      <c r="B360" s="3">
        <v>618.04999999999995</v>
      </c>
      <c r="C360" s="4">
        <v>609.79999999999995</v>
      </c>
      <c r="D360" s="4">
        <v>621</v>
      </c>
      <c r="E360" s="4">
        <v>608.75</v>
      </c>
      <c r="F360" s="4" t="s">
        <v>1203</v>
      </c>
      <c r="G360" s="5">
        <f t="shared" si="5"/>
        <v>6.3301623487286374E-3</v>
      </c>
    </row>
    <row r="361" spans="1:7" ht="18">
      <c r="A361" s="2" t="s">
        <v>441</v>
      </c>
      <c r="B361" s="3">
        <v>614.15</v>
      </c>
      <c r="C361" s="4">
        <v>613.85</v>
      </c>
      <c r="D361" s="4">
        <v>615.35</v>
      </c>
      <c r="E361" s="4">
        <v>608.5</v>
      </c>
      <c r="F361" s="4" t="s">
        <v>1204</v>
      </c>
      <c r="G361" s="5">
        <f t="shared" si="5"/>
        <v>7.4361936126667149E-3</v>
      </c>
    </row>
    <row r="362" spans="1:7" ht="18">
      <c r="A362" s="2" t="s">
        <v>442</v>
      </c>
      <c r="B362" s="3">
        <v>609.6</v>
      </c>
      <c r="C362" s="4">
        <v>597.65</v>
      </c>
      <c r="D362" s="4">
        <v>612.6</v>
      </c>
      <c r="E362" s="4">
        <v>596</v>
      </c>
      <c r="F362" s="4" t="s">
        <v>1205</v>
      </c>
      <c r="G362" s="5">
        <f t="shared" si="5"/>
        <v>1.963039803400253E-2</v>
      </c>
    </row>
    <row r="363" spans="1:7" ht="18">
      <c r="A363" s="2" t="s">
        <v>443</v>
      </c>
      <c r="B363" s="3">
        <v>597.75</v>
      </c>
      <c r="C363" s="4">
        <v>593.95000000000005</v>
      </c>
      <c r="D363" s="4">
        <v>601.79999999999995</v>
      </c>
      <c r="E363" s="4">
        <v>591.75</v>
      </c>
      <c r="F363" s="4" t="s">
        <v>1206</v>
      </c>
      <c r="G363" s="5">
        <f t="shared" si="5"/>
        <v>3.8551841244292362E-3</v>
      </c>
    </row>
    <row r="364" spans="1:7" ht="18">
      <c r="A364" s="2" t="s">
        <v>444</v>
      </c>
      <c r="B364" s="3">
        <v>595.45000000000005</v>
      </c>
      <c r="C364" s="4">
        <v>597.45000000000005</v>
      </c>
      <c r="D364" s="4">
        <v>600.70000000000005</v>
      </c>
      <c r="E364" s="4">
        <v>590.1</v>
      </c>
      <c r="F364" s="4" t="s">
        <v>1207</v>
      </c>
      <c r="G364" s="5">
        <f t="shared" si="5"/>
        <v>1.5967060831683147E-3</v>
      </c>
    </row>
    <row r="365" spans="1:7" ht="18">
      <c r="A365" s="2" t="s">
        <v>445</v>
      </c>
      <c r="B365" s="3">
        <v>594.5</v>
      </c>
      <c r="C365" s="4">
        <v>591.4</v>
      </c>
      <c r="D365" s="4">
        <v>598</v>
      </c>
      <c r="E365" s="4">
        <v>589.35</v>
      </c>
      <c r="F365" s="4" t="s">
        <v>1208</v>
      </c>
      <c r="G365" s="5">
        <f t="shared" si="5"/>
        <v>5.2281087124597366E-3</v>
      </c>
    </row>
    <row r="366" spans="1:7" ht="18">
      <c r="A366" s="2" t="s">
        <v>446</v>
      </c>
      <c r="B366" s="3">
        <v>591.4</v>
      </c>
      <c r="C366" s="4">
        <v>606.20000000000005</v>
      </c>
      <c r="D366" s="4">
        <v>609.70000000000005</v>
      </c>
      <c r="E366" s="4">
        <v>587</v>
      </c>
      <c r="F366" s="4" t="s">
        <v>1022</v>
      </c>
      <c r="G366" s="5">
        <f t="shared" si="5"/>
        <v>-2.6694945193271528E-2</v>
      </c>
    </row>
    <row r="367" spans="1:7" ht="18">
      <c r="A367" s="2" t="s">
        <v>447</v>
      </c>
      <c r="B367" s="3">
        <v>607.4</v>
      </c>
      <c r="C367" s="4">
        <v>606.1</v>
      </c>
      <c r="D367" s="4">
        <v>613.4</v>
      </c>
      <c r="E367" s="4">
        <v>603.45000000000005</v>
      </c>
      <c r="F367" s="4" t="s">
        <v>999</v>
      </c>
      <c r="G367" s="5">
        <f t="shared" si="5"/>
        <v>-1.8915257089175564E-3</v>
      </c>
    </row>
    <row r="368" spans="1:7" ht="18">
      <c r="A368" s="2" t="s">
        <v>448</v>
      </c>
      <c r="B368" s="3">
        <v>608.54999999999995</v>
      </c>
      <c r="C368" s="4">
        <v>606</v>
      </c>
      <c r="D368" s="4">
        <v>613.6</v>
      </c>
      <c r="E368" s="4">
        <v>606</v>
      </c>
      <c r="F368" s="4" t="s">
        <v>1081</v>
      </c>
      <c r="G368" s="5">
        <f t="shared" si="5"/>
        <v>-7.3918938933119674E-4</v>
      </c>
    </row>
    <row r="369" spans="1:7" ht="18">
      <c r="A369" s="2" t="s">
        <v>449</v>
      </c>
      <c r="B369" s="3">
        <v>609</v>
      </c>
      <c r="C369" s="4">
        <v>608</v>
      </c>
      <c r="D369" s="4">
        <v>625.79999999999995</v>
      </c>
      <c r="E369" s="4">
        <v>606.25</v>
      </c>
      <c r="F369" s="4" t="s">
        <v>1209</v>
      </c>
      <c r="G369" s="5">
        <f t="shared" si="5"/>
        <v>4.9382816405825767E-3</v>
      </c>
    </row>
    <row r="370" spans="1:7" ht="18">
      <c r="A370" s="2" t="s">
        <v>450</v>
      </c>
      <c r="B370" s="3">
        <v>606</v>
      </c>
      <c r="C370" s="4">
        <v>588</v>
      </c>
      <c r="D370" s="4">
        <v>611.04999999999995</v>
      </c>
      <c r="E370" s="4">
        <v>581</v>
      </c>
      <c r="F370" s="4" t="s">
        <v>1210</v>
      </c>
      <c r="G370" s="5">
        <f t="shared" si="5"/>
        <v>-2.9751035998383871E-2</v>
      </c>
    </row>
    <row r="371" spans="1:7" ht="18">
      <c r="A371" s="2" t="s">
        <v>451</v>
      </c>
      <c r="B371" s="3">
        <v>624.29999999999995</v>
      </c>
      <c r="C371" s="4">
        <v>605</v>
      </c>
      <c r="D371" s="4">
        <v>629.85</v>
      </c>
      <c r="E371" s="4">
        <v>602</v>
      </c>
      <c r="F371" s="4" t="s">
        <v>1211</v>
      </c>
      <c r="G371" s="5">
        <f t="shared" si="5"/>
        <v>3.2891274923002818E-2</v>
      </c>
    </row>
    <row r="372" spans="1:7" ht="18">
      <c r="A372" s="2" t="s">
        <v>452</v>
      </c>
      <c r="B372" s="3">
        <v>604.1</v>
      </c>
      <c r="C372" s="4">
        <v>608.1</v>
      </c>
      <c r="D372" s="4">
        <v>612.9</v>
      </c>
      <c r="E372" s="4">
        <v>599.4</v>
      </c>
      <c r="F372" s="4" t="s">
        <v>947</v>
      </c>
      <c r="G372" s="5">
        <f t="shared" si="5"/>
        <v>-7.8321848083208103E-3</v>
      </c>
    </row>
    <row r="373" spans="1:7" ht="18">
      <c r="A373" s="2" t="s">
        <v>453</v>
      </c>
      <c r="B373" s="3">
        <v>608.85</v>
      </c>
      <c r="C373" s="4">
        <v>609</v>
      </c>
      <c r="D373" s="4">
        <v>613.15</v>
      </c>
      <c r="E373" s="4">
        <v>607.85</v>
      </c>
      <c r="F373" s="4" t="s">
        <v>1212</v>
      </c>
      <c r="G373" s="5">
        <f t="shared" si="5"/>
        <v>1.6437909512134327E-3</v>
      </c>
    </row>
    <row r="374" spans="1:7" ht="18">
      <c r="A374" s="2" t="s">
        <v>454</v>
      </c>
      <c r="B374" s="3">
        <v>607.85</v>
      </c>
      <c r="C374" s="4">
        <v>608</v>
      </c>
      <c r="D374" s="4">
        <v>620.5</v>
      </c>
      <c r="E374" s="4">
        <v>607</v>
      </c>
      <c r="F374" s="4" t="s">
        <v>934</v>
      </c>
      <c r="G374" s="5">
        <f t="shared" si="5"/>
        <v>-1.645007406243423E-4</v>
      </c>
    </row>
    <row r="375" spans="1:7" ht="18">
      <c r="A375" s="2" t="s">
        <v>455</v>
      </c>
      <c r="B375" s="3">
        <v>607.95000000000005</v>
      </c>
      <c r="C375" s="4">
        <v>616</v>
      </c>
      <c r="D375" s="4">
        <v>618.75</v>
      </c>
      <c r="E375" s="4">
        <v>605.15</v>
      </c>
      <c r="F375" s="4" t="s">
        <v>940</v>
      </c>
      <c r="G375" s="5">
        <f t="shared" si="5"/>
        <v>-8.190724798576042E-3</v>
      </c>
    </row>
    <row r="376" spans="1:7" ht="18">
      <c r="A376" s="2" t="s">
        <v>456</v>
      </c>
      <c r="B376" s="3">
        <v>612.95000000000005</v>
      </c>
      <c r="C376" s="4">
        <v>581.04999999999995</v>
      </c>
      <c r="D376" s="4">
        <v>615.35</v>
      </c>
      <c r="E376" s="4">
        <v>581.04999999999995</v>
      </c>
      <c r="F376" s="4" t="s">
        <v>1213</v>
      </c>
      <c r="G376" s="5">
        <f t="shared" si="5"/>
        <v>5.4996675747448973E-2</v>
      </c>
    </row>
    <row r="377" spans="1:7" ht="18">
      <c r="A377" s="2" t="s">
        <v>457</v>
      </c>
      <c r="B377" s="3">
        <v>580.15</v>
      </c>
      <c r="C377" s="4">
        <v>573.95000000000005</v>
      </c>
      <c r="D377" s="4">
        <v>583.15</v>
      </c>
      <c r="E377" s="4">
        <v>564.25</v>
      </c>
      <c r="F377" s="4" t="s">
        <v>1214</v>
      </c>
      <c r="G377" s="5">
        <f t="shared" si="5"/>
        <v>1.7738053110766816E-2</v>
      </c>
    </row>
    <row r="378" spans="1:7" ht="18">
      <c r="A378" s="2" t="s">
        <v>458</v>
      </c>
      <c r="B378" s="3">
        <v>569.95000000000005</v>
      </c>
      <c r="C378" s="4">
        <v>561.1</v>
      </c>
      <c r="D378" s="4">
        <v>574.95000000000005</v>
      </c>
      <c r="E378" s="4">
        <v>561.1</v>
      </c>
      <c r="F378" s="4" t="s">
        <v>1215</v>
      </c>
      <c r="G378" s="5">
        <f t="shared" si="5"/>
        <v>1.9041446763186996E-2</v>
      </c>
    </row>
    <row r="379" spans="1:7" ht="18">
      <c r="A379" s="2" t="s">
        <v>459</v>
      </c>
      <c r="B379" s="3">
        <v>559.20000000000005</v>
      </c>
      <c r="C379" s="4">
        <v>571.95000000000005</v>
      </c>
      <c r="D379" s="4">
        <v>571.95000000000005</v>
      </c>
      <c r="E379" s="4">
        <v>557.4</v>
      </c>
      <c r="F379" s="4" t="s">
        <v>1216</v>
      </c>
      <c r="G379" s="5">
        <f t="shared" si="5"/>
        <v>-1.7285365883417128E-2</v>
      </c>
    </row>
    <row r="380" spans="1:7" ht="18">
      <c r="A380" s="2" t="s">
        <v>460</v>
      </c>
      <c r="B380" s="3">
        <v>568.95000000000005</v>
      </c>
      <c r="C380" s="4">
        <v>551.04999999999995</v>
      </c>
      <c r="D380" s="4">
        <v>570</v>
      </c>
      <c r="E380" s="4">
        <v>551</v>
      </c>
      <c r="F380" s="4" t="s">
        <v>1069</v>
      </c>
      <c r="G380" s="5">
        <f t="shared" si="5"/>
        <v>3.2057747650103149E-2</v>
      </c>
    </row>
    <row r="381" spans="1:7" ht="18">
      <c r="A381" s="2" t="s">
        <v>472</v>
      </c>
      <c r="B381" s="3">
        <v>551</v>
      </c>
      <c r="C381" s="4">
        <v>545.15</v>
      </c>
      <c r="D381" s="4">
        <v>551.75</v>
      </c>
      <c r="E381" s="4">
        <v>542.95000000000005</v>
      </c>
      <c r="F381" s="4" t="s">
        <v>1217</v>
      </c>
      <c r="G381" s="5">
        <f t="shared" si="5"/>
        <v>7.3774185871146505E-3</v>
      </c>
    </row>
    <row r="382" spans="1:7" ht="18">
      <c r="A382" s="2" t="s">
        <v>461</v>
      </c>
      <c r="B382" s="3">
        <v>546.95000000000005</v>
      </c>
      <c r="C382" s="4">
        <v>543.95000000000005</v>
      </c>
      <c r="D382" s="4">
        <v>547.79999999999995</v>
      </c>
      <c r="E382" s="4">
        <v>539.6</v>
      </c>
      <c r="F382" s="4" t="s">
        <v>1218</v>
      </c>
      <c r="G382" s="5">
        <f t="shared" si="5"/>
        <v>1.0660885824644549E-2</v>
      </c>
    </row>
    <row r="383" spans="1:7" ht="18">
      <c r="A383" s="2" t="s">
        <v>462</v>
      </c>
      <c r="B383" s="3">
        <v>541.15</v>
      </c>
      <c r="C383" s="4">
        <v>540.04999999999995</v>
      </c>
      <c r="D383" s="4">
        <v>545.04999999999995</v>
      </c>
      <c r="E383" s="4">
        <v>536.25</v>
      </c>
      <c r="F383" s="4" t="s">
        <v>1219</v>
      </c>
      <c r="G383" s="5">
        <f t="shared" si="5"/>
        <v>-5.0689016877596303E-3</v>
      </c>
    </row>
    <row r="384" spans="1:7" ht="18">
      <c r="A384" s="2" t="s">
        <v>463</v>
      </c>
      <c r="B384" s="3">
        <v>543.9</v>
      </c>
      <c r="C384" s="4">
        <v>563</v>
      </c>
      <c r="D384" s="4">
        <v>563.45000000000005</v>
      </c>
      <c r="E384" s="4">
        <v>542.25</v>
      </c>
      <c r="F384" s="4" t="s">
        <v>1176</v>
      </c>
      <c r="G384" s="5">
        <f t="shared" si="5"/>
        <v>-3.5313191969443443E-2</v>
      </c>
    </row>
    <row r="385" spans="1:7" ht="18">
      <c r="A385" s="2" t="s">
        <v>464</v>
      </c>
      <c r="B385" s="3">
        <v>563.45000000000005</v>
      </c>
      <c r="C385" s="4">
        <v>557</v>
      </c>
      <c r="D385" s="4">
        <v>568.75</v>
      </c>
      <c r="E385" s="4">
        <v>551.5</v>
      </c>
      <c r="F385" s="4" t="s">
        <v>1220</v>
      </c>
      <c r="G385" s="5">
        <f t="shared" si="5"/>
        <v>2.2071593989033897E-2</v>
      </c>
    </row>
    <row r="386" spans="1:7" ht="18">
      <c r="A386" s="2" t="s">
        <v>465</v>
      </c>
      <c r="B386" s="3">
        <v>551.15</v>
      </c>
      <c r="C386" s="4">
        <v>521.25</v>
      </c>
      <c r="D386" s="4">
        <v>555</v>
      </c>
      <c r="E386" s="4">
        <v>520.1</v>
      </c>
      <c r="F386" s="4" t="s">
        <v>1221</v>
      </c>
      <c r="G386" s="5">
        <f t="shared" si="5"/>
        <v>5.57772312963132E-2</v>
      </c>
    </row>
    <row r="387" spans="1:7" ht="18">
      <c r="A387" s="2" t="s">
        <v>466</v>
      </c>
      <c r="B387" s="3">
        <v>521.25</v>
      </c>
      <c r="C387" s="4">
        <v>517.04999999999995</v>
      </c>
      <c r="D387" s="4">
        <v>522.5</v>
      </c>
      <c r="E387" s="4">
        <v>516.25</v>
      </c>
      <c r="F387" s="4" t="s">
        <v>1222</v>
      </c>
      <c r="G387" s="5">
        <f t="shared" si="5"/>
        <v>5.9649974827847632E-3</v>
      </c>
    </row>
    <row r="388" spans="1:7" ht="18">
      <c r="A388" s="2" t="s">
        <v>467</v>
      </c>
      <c r="B388" s="3">
        <v>518.15</v>
      </c>
      <c r="C388" s="4">
        <v>516.04999999999995</v>
      </c>
      <c r="D388" s="4">
        <v>519.95000000000005</v>
      </c>
      <c r="E388" s="4">
        <v>514.45000000000005</v>
      </c>
      <c r="F388" s="4" t="s">
        <v>1223</v>
      </c>
      <c r="G388" s="5">
        <f t="shared" ref="G388:G451" si="6">(LN(B388/B389))</f>
        <v>2.5120786157326307E-3</v>
      </c>
    </row>
    <row r="389" spans="1:7" ht="18">
      <c r="A389" s="2" t="s">
        <v>468</v>
      </c>
      <c r="B389" s="3">
        <v>516.85</v>
      </c>
      <c r="C389" s="4">
        <v>511.15</v>
      </c>
      <c r="D389" s="4">
        <v>519</v>
      </c>
      <c r="E389" s="4">
        <v>507.4</v>
      </c>
      <c r="F389" s="4" t="s">
        <v>1224</v>
      </c>
      <c r="G389" s="5">
        <f t="shared" si="6"/>
        <v>1.0209627309806233E-2</v>
      </c>
    </row>
    <row r="390" spans="1:7" ht="18">
      <c r="A390" s="2" t="s">
        <v>469</v>
      </c>
      <c r="B390" s="3">
        <v>511.6</v>
      </c>
      <c r="C390" s="4">
        <v>512.15</v>
      </c>
      <c r="D390" s="4">
        <v>517.4</v>
      </c>
      <c r="E390" s="4">
        <v>509.45</v>
      </c>
      <c r="F390" s="4" t="s">
        <v>1225</v>
      </c>
      <c r="G390" s="5">
        <f t="shared" si="6"/>
        <v>-1.0744811778559389E-3</v>
      </c>
    </row>
    <row r="391" spans="1:7" ht="18">
      <c r="A391" s="2" t="s">
        <v>470</v>
      </c>
      <c r="B391" s="3">
        <v>512.15</v>
      </c>
      <c r="C391" s="4">
        <v>512</v>
      </c>
      <c r="D391" s="4">
        <v>515.54999999999995</v>
      </c>
      <c r="E391" s="4">
        <v>510</v>
      </c>
      <c r="F391" s="4" t="s">
        <v>968</v>
      </c>
      <c r="G391" s="5">
        <f t="shared" si="6"/>
        <v>2.9292584303577918E-4</v>
      </c>
    </row>
    <row r="392" spans="1:7" ht="18">
      <c r="A392" s="2" t="s">
        <v>471</v>
      </c>
      <c r="B392" s="3">
        <v>512</v>
      </c>
      <c r="C392" s="4">
        <v>505</v>
      </c>
      <c r="D392" s="4">
        <v>516.9</v>
      </c>
      <c r="E392" s="4">
        <v>500.35</v>
      </c>
      <c r="F392" s="4" t="s">
        <v>1226</v>
      </c>
      <c r="G392" s="5">
        <f t="shared" si="6"/>
        <v>1.3865210566941811E-2</v>
      </c>
    </row>
    <row r="393" spans="1:7" ht="18">
      <c r="A393" s="2" t="s">
        <v>473</v>
      </c>
      <c r="B393" s="3">
        <v>504.95</v>
      </c>
      <c r="C393" s="4">
        <v>488.2</v>
      </c>
      <c r="D393" s="4">
        <v>506.8</v>
      </c>
      <c r="E393" s="4">
        <v>488.2</v>
      </c>
      <c r="F393" s="4" t="s">
        <v>1227</v>
      </c>
      <c r="G393" s="5">
        <f t="shared" si="6"/>
        <v>2.9441965815378373E-2</v>
      </c>
    </row>
    <row r="394" spans="1:7" ht="18">
      <c r="A394" s="2" t="s">
        <v>474</v>
      </c>
      <c r="B394" s="3">
        <v>490.3</v>
      </c>
      <c r="C394" s="4">
        <v>488.05</v>
      </c>
      <c r="D394" s="4">
        <v>494.75</v>
      </c>
      <c r="E394" s="4">
        <v>487.5</v>
      </c>
      <c r="F394" s="4" t="s">
        <v>1228</v>
      </c>
      <c r="G394" s="5">
        <f t="shared" si="6"/>
        <v>1.0198358073197367E-4</v>
      </c>
    </row>
    <row r="395" spans="1:7" ht="18">
      <c r="A395" s="2" t="s">
        <v>475</v>
      </c>
      <c r="B395" s="3">
        <v>490.25</v>
      </c>
      <c r="C395" s="4">
        <v>491.9</v>
      </c>
      <c r="D395" s="4">
        <v>494.1</v>
      </c>
      <c r="E395" s="4">
        <v>487.15</v>
      </c>
      <c r="F395" s="4" t="s">
        <v>1229</v>
      </c>
      <c r="G395" s="5">
        <f t="shared" si="6"/>
        <v>-2.4447399361826861E-3</v>
      </c>
    </row>
    <row r="396" spans="1:7" ht="18">
      <c r="A396" s="2" t="s">
        <v>476</v>
      </c>
      <c r="B396" s="3">
        <v>491.45</v>
      </c>
      <c r="C396" s="4">
        <v>485.5</v>
      </c>
      <c r="D396" s="4">
        <v>493.15</v>
      </c>
      <c r="E396" s="4">
        <v>482</v>
      </c>
      <c r="F396" s="4" t="s">
        <v>1230</v>
      </c>
      <c r="G396" s="5">
        <f t="shared" si="6"/>
        <v>1.2180917281258721E-2</v>
      </c>
    </row>
    <row r="397" spans="1:7" ht="18">
      <c r="A397" s="2" t="s">
        <v>477</v>
      </c>
      <c r="B397" s="3">
        <v>485.5</v>
      </c>
      <c r="C397" s="4">
        <v>489</v>
      </c>
      <c r="D397" s="4">
        <v>495.45</v>
      </c>
      <c r="E397" s="4">
        <v>484.05</v>
      </c>
      <c r="F397" s="4" t="s">
        <v>1022</v>
      </c>
      <c r="G397" s="5">
        <f t="shared" si="6"/>
        <v>-4.8286938225794562E-3</v>
      </c>
    </row>
    <row r="398" spans="1:7" ht="18">
      <c r="A398" s="2" t="s">
        <v>478</v>
      </c>
      <c r="B398" s="3">
        <v>487.85</v>
      </c>
      <c r="C398" s="4">
        <v>484.45</v>
      </c>
      <c r="D398" s="4">
        <v>488.75</v>
      </c>
      <c r="E398" s="4">
        <v>480.65</v>
      </c>
      <c r="F398" s="4" t="s">
        <v>1231</v>
      </c>
      <c r="G398" s="5">
        <f t="shared" si="6"/>
        <v>1.1856420142382529E-2</v>
      </c>
    </row>
    <row r="399" spans="1:7" ht="18">
      <c r="A399" s="2" t="s">
        <v>479</v>
      </c>
      <c r="B399" s="3">
        <v>482.1</v>
      </c>
      <c r="C399" s="4">
        <v>479.85</v>
      </c>
      <c r="D399" s="4">
        <v>489</v>
      </c>
      <c r="E399" s="4">
        <v>477.05</v>
      </c>
      <c r="F399" s="4" t="s">
        <v>1232</v>
      </c>
      <c r="G399" s="5">
        <f t="shared" si="6"/>
        <v>4.5738125473767533E-3</v>
      </c>
    </row>
    <row r="400" spans="1:7" ht="18">
      <c r="A400" s="2" t="s">
        <v>480</v>
      </c>
      <c r="B400" s="3">
        <v>479.9</v>
      </c>
      <c r="C400" s="4">
        <v>477</v>
      </c>
      <c r="D400" s="4">
        <v>480.5</v>
      </c>
      <c r="E400" s="4">
        <v>474</v>
      </c>
      <c r="F400" s="4" t="s">
        <v>1233</v>
      </c>
      <c r="G400" s="5">
        <f t="shared" si="6"/>
        <v>8.338545407067929E-4</v>
      </c>
    </row>
    <row r="401" spans="1:7" ht="18">
      <c r="A401" s="2" t="s">
        <v>481</v>
      </c>
      <c r="B401" s="3">
        <v>479.5</v>
      </c>
      <c r="C401" s="4">
        <v>467.45</v>
      </c>
      <c r="D401" s="4">
        <v>482</v>
      </c>
      <c r="E401" s="4">
        <v>464.7</v>
      </c>
      <c r="F401" s="4" t="s">
        <v>1234</v>
      </c>
      <c r="G401" s="5">
        <f t="shared" si="6"/>
        <v>3.1351858232560287E-2</v>
      </c>
    </row>
    <row r="402" spans="1:7" ht="18">
      <c r="A402" s="2" t="s">
        <v>482</v>
      </c>
      <c r="B402" s="3">
        <v>464.7</v>
      </c>
      <c r="C402" s="4">
        <v>446</v>
      </c>
      <c r="D402" s="4">
        <v>468</v>
      </c>
      <c r="E402" s="4">
        <v>445.75</v>
      </c>
      <c r="F402" s="4" t="s">
        <v>1180</v>
      </c>
      <c r="G402" s="5">
        <f t="shared" si="6"/>
        <v>4.2307028924279795E-2</v>
      </c>
    </row>
    <row r="403" spans="1:7" ht="18">
      <c r="A403" s="2" t="s">
        <v>483</v>
      </c>
      <c r="B403" s="3">
        <v>445.45</v>
      </c>
      <c r="C403" s="4">
        <v>449.55</v>
      </c>
      <c r="D403" s="4">
        <v>451.5</v>
      </c>
      <c r="E403" s="4">
        <v>444.3</v>
      </c>
      <c r="F403" s="4" t="s">
        <v>931</v>
      </c>
      <c r="G403" s="5">
        <f t="shared" si="6"/>
        <v>-9.1620752641292137E-3</v>
      </c>
    </row>
    <row r="404" spans="1:7" ht="18">
      <c r="A404" s="2" t="s">
        <v>484</v>
      </c>
      <c r="B404" s="3">
        <v>449.55</v>
      </c>
      <c r="C404" s="4">
        <v>441.55</v>
      </c>
      <c r="D404" s="4">
        <v>451.9</v>
      </c>
      <c r="E404" s="4">
        <v>438.3</v>
      </c>
      <c r="F404" s="4" t="s">
        <v>1091</v>
      </c>
      <c r="G404" s="5">
        <f t="shared" si="6"/>
        <v>2.2950720488929655E-2</v>
      </c>
    </row>
    <row r="405" spans="1:7" ht="18">
      <c r="A405" s="2" t="s">
        <v>485</v>
      </c>
      <c r="B405" s="3">
        <v>439.35</v>
      </c>
      <c r="C405" s="4">
        <v>424</v>
      </c>
      <c r="D405" s="4">
        <v>442.5</v>
      </c>
      <c r="E405" s="4">
        <v>424</v>
      </c>
      <c r="F405" s="4" t="s">
        <v>1189</v>
      </c>
      <c r="G405" s="5">
        <f t="shared" si="6"/>
        <v>3.1561489107745686E-2</v>
      </c>
    </row>
    <row r="406" spans="1:7" ht="18">
      <c r="A406" s="2" t="s">
        <v>486</v>
      </c>
      <c r="B406" s="3">
        <v>425.7</v>
      </c>
      <c r="C406" s="4">
        <v>433.05</v>
      </c>
      <c r="D406" s="4">
        <v>444.95</v>
      </c>
      <c r="E406" s="4">
        <v>423.95</v>
      </c>
      <c r="F406" s="4" t="s">
        <v>973</v>
      </c>
      <c r="G406" s="5">
        <f t="shared" si="6"/>
        <v>-2.5626076180059267E-2</v>
      </c>
    </row>
    <row r="407" spans="1:7" ht="18">
      <c r="A407" s="2" t="s">
        <v>487</v>
      </c>
      <c r="B407" s="3">
        <v>436.75</v>
      </c>
      <c r="C407" s="4">
        <v>437</v>
      </c>
      <c r="D407" s="4">
        <v>441</v>
      </c>
      <c r="E407" s="4">
        <v>432.8</v>
      </c>
      <c r="F407" s="4" t="s">
        <v>1027</v>
      </c>
      <c r="G407" s="5">
        <f t="shared" si="6"/>
        <v>1.948089769819159E-3</v>
      </c>
    </row>
    <row r="408" spans="1:7" ht="18">
      <c r="A408" s="2" t="s">
        <v>500</v>
      </c>
      <c r="B408" s="3">
        <v>435.9</v>
      </c>
      <c r="C408" s="4">
        <v>436</v>
      </c>
      <c r="D408" s="4">
        <v>439.9</v>
      </c>
      <c r="E408" s="4">
        <v>432.6</v>
      </c>
      <c r="F408" s="4" t="s">
        <v>1235</v>
      </c>
      <c r="G408" s="5">
        <f t="shared" si="6"/>
        <v>-1.1463947145687926E-3</v>
      </c>
    </row>
    <row r="409" spans="1:7" ht="18">
      <c r="A409" s="2" t="s">
        <v>488</v>
      </c>
      <c r="B409" s="3">
        <v>436.4</v>
      </c>
      <c r="C409" s="4">
        <v>444.9</v>
      </c>
      <c r="D409" s="4">
        <v>446.25</v>
      </c>
      <c r="E409" s="4">
        <v>435</v>
      </c>
      <c r="F409" s="4" t="s">
        <v>933</v>
      </c>
      <c r="G409" s="5">
        <f t="shared" si="6"/>
        <v>-1.9177892731860702E-2</v>
      </c>
    </row>
    <row r="410" spans="1:7" ht="18">
      <c r="A410" s="2" t="s">
        <v>489</v>
      </c>
      <c r="B410" s="3">
        <v>444.85</v>
      </c>
      <c r="C410" s="4">
        <v>441</v>
      </c>
      <c r="D410" s="4">
        <v>446</v>
      </c>
      <c r="E410" s="4">
        <v>435.35</v>
      </c>
      <c r="F410" s="4" t="s">
        <v>1236</v>
      </c>
      <c r="G410" s="5">
        <f t="shared" si="6"/>
        <v>9.0324651577403468E-3</v>
      </c>
    </row>
    <row r="411" spans="1:7" ht="18">
      <c r="A411" s="2" t="s">
        <v>490</v>
      </c>
      <c r="B411" s="3">
        <v>440.85</v>
      </c>
      <c r="C411" s="4">
        <v>440</v>
      </c>
      <c r="D411" s="4">
        <v>441.8</v>
      </c>
      <c r="E411" s="4">
        <v>433.15</v>
      </c>
      <c r="F411" s="4" t="s">
        <v>950</v>
      </c>
      <c r="G411" s="5">
        <f t="shared" si="6"/>
        <v>1.9006754906652826E-2</v>
      </c>
    </row>
    <row r="412" spans="1:7" ht="18">
      <c r="A412" s="2" t="s">
        <v>491</v>
      </c>
      <c r="B412" s="3">
        <v>432.55</v>
      </c>
      <c r="C412" s="4">
        <v>429.35</v>
      </c>
      <c r="D412" s="4">
        <v>434.6</v>
      </c>
      <c r="E412" s="4">
        <v>422.8</v>
      </c>
      <c r="F412" s="4" t="s">
        <v>1237</v>
      </c>
      <c r="G412" s="5">
        <f t="shared" si="6"/>
        <v>1.02243251541823E-2</v>
      </c>
    </row>
    <row r="413" spans="1:7" ht="18">
      <c r="A413" s="2" t="s">
        <v>492</v>
      </c>
      <c r="B413" s="3">
        <v>428.15</v>
      </c>
      <c r="C413" s="4">
        <v>419</v>
      </c>
      <c r="D413" s="4">
        <v>430.7</v>
      </c>
      <c r="E413" s="4">
        <v>416.45</v>
      </c>
      <c r="F413" s="4" t="s">
        <v>1238</v>
      </c>
      <c r="G413" s="5">
        <f t="shared" si="6"/>
        <v>2.9269226048288369E-2</v>
      </c>
    </row>
    <row r="414" spans="1:7" ht="18">
      <c r="A414" s="2" t="s">
        <v>493</v>
      </c>
      <c r="B414" s="3">
        <v>415.8</v>
      </c>
      <c r="C414" s="4">
        <v>424.25</v>
      </c>
      <c r="D414" s="4">
        <v>427.95</v>
      </c>
      <c r="E414" s="4">
        <v>414.25</v>
      </c>
      <c r="F414" s="4" t="s">
        <v>1239</v>
      </c>
      <c r="G414" s="5">
        <f t="shared" si="6"/>
        <v>-2.3882796163177372E-2</v>
      </c>
    </row>
    <row r="415" spans="1:7" ht="18">
      <c r="A415" s="2" t="s">
        <v>494</v>
      </c>
      <c r="B415" s="3">
        <v>425.85</v>
      </c>
      <c r="C415" s="4">
        <v>430.8</v>
      </c>
      <c r="D415" s="4">
        <v>431.9</v>
      </c>
      <c r="E415" s="4">
        <v>423.95</v>
      </c>
      <c r="F415" s="4" t="s">
        <v>1240</v>
      </c>
      <c r="G415" s="5">
        <f t="shared" si="6"/>
        <v>-6.5535635376749689E-3</v>
      </c>
    </row>
    <row r="416" spans="1:7" ht="18">
      <c r="A416" s="2" t="s">
        <v>495</v>
      </c>
      <c r="B416" s="3">
        <v>428.65</v>
      </c>
      <c r="C416" s="4">
        <v>424</v>
      </c>
      <c r="D416" s="4">
        <v>430.8</v>
      </c>
      <c r="E416" s="4">
        <v>419.2</v>
      </c>
      <c r="F416" s="4" t="s">
        <v>1058</v>
      </c>
      <c r="G416" s="5">
        <f t="shared" si="6"/>
        <v>8.4339260613969409E-3</v>
      </c>
    </row>
    <row r="417" spans="1:7" ht="18">
      <c r="A417" s="2" t="s">
        <v>496</v>
      </c>
      <c r="B417" s="3">
        <v>425.05</v>
      </c>
      <c r="C417" s="4">
        <v>424.9</v>
      </c>
      <c r="D417" s="4">
        <v>430.15</v>
      </c>
      <c r="E417" s="4">
        <v>424.85</v>
      </c>
      <c r="F417" s="4" t="s">
        <v>1241</v>
      </c>
      <c r="G417" s="5">
        <f t="shared" si="6"/>
        <v>-1.9977678657998208E-3</v>
      </c>
    </row>
    <row r="418" spans="1:7" ht="18">
      <c r="A418" s="2" t="s">
        <v>497</v>
      </c>
      <c r="B418" s="3">
        <v>425.9</v>
      </c>
      <c r="C418" s="4">
        <v>417</v>
      </c>
      <c r="D418" s="4">
        <v>427.55</v>
      </c>
      <c r="E418" s="4">
        <v>416.45</v>
      </c>
      <c r="F418" s="4" t="s">
        <v>1242</v>
      </c>
      <c r="G418" s="5">
        <f t="shared" si="6"/>
        <v>1.1215512167795051E-2</v>
      </c>
    </row>
    <row r="419" spans="1:7" ht="18">
      <c r="A419" s="2" t="s">
        <v>498</v>
      </c>
      <c r="B419" s="3">
        <v>421.15</v>
      </c>
      <c r="C419" s="4">
        <v>419</v>
      </c>
      <c r="D419" s="4">
        <v>422.5</v>
      </c>
      <c r="E419" s="4">
        <v>415.75</v>
      </c>
      <c r="F419" s="4" t="s">
        <v>1243</v>
      </c>
      <c r="G419" s="5">
        <f t="shared" si="6"/>
        <v>1.1222658380023112E-2</v>
      </c>
    </row>
    <row r="420" spans="1:7" ht="18">
      <c r="A420" s="2" t="s">
        <v>499</v>
      </c>
      <c r="B420" s="3">
        <v>416.45</v>
      </c>
      <c r="C420" s="4">
        <v>420.1</v>
      </c>
      <c r="D420" s="4">
        <v>422.6</v>
      </c>
      <c r="E420" s="4">
        <v>414.25</v>
      </c>
      <c r="F420" s="4" t="s">
        <v>1244</v>
      </c>
      <c r="G420" s="5">
        <f t="shared" si="6"/>
        <v>-6.2238381635657007E-3</v>
      </c>
    </row>
    <row r="421" spans="1:7" ht="18">
      <c r="A421" s="2" t="s">
        <v>501</v>
      </c>
      <c r="B421" s="3">
        <v>419.05</v>
      </c>
      <c r="C421" s="4">
        <v>427.7</v>
      </c>
      <c r="D421" s="4">
        <v>429.75</v>
      </c>
      <c r="E421" s="4">
        <v>417</v>
      </c>
      <c r="F421" s="4" t="s">
        <v>1245</v>
      </c>
      <c r="G421" s="5">
        <f t="shared" si="6"/>
        <v>-2.3699747452563827E-2</v>
      </c>
    </row>
    <row r="422" spans="1:7" ht="18">
      <c r="A422" s="2" t="s">
        <v>502</v>
      </c>
      <c r="B422" s="3">
        <v>429.1</v>
      </c>
      <c r="C422" s="4">
        <v>430.9</v>
      </c>
      <c r="D422" s="4">
        <v>430.9</v>
      </c>
      <c r="E422" s="4">
        <v>423</v>
      </c>
      <c r="F422" s="4" t="s">
        <v>1246</v>
      </c>
      <c r="G422" s="5">
        <f t="shared" si="6"/>
        <v>8.1599351732935925E-4</v>
      </c>
    </row>
    <row r="423" spans="1:7" ht="18">
      <c r="A423" s="2" t="s">
        <v>503</v>
      </c>
      <c r="B423" s="3">
        <v>428.75</v>
      </c>
      <c r="C423" s="4">
        <v>434.9</v>
      </c>
      <c r="D423" s="4">
        <v>435</v>
      </c>
      <c r="E423" s="4">
        <v>421</v>
      </c>
      <c r="F423" s="4" t="s">
        <v>1247</v>
      </c>
      <c r="G423" s="5">
        <f t="shared" si="6"/>
        <v>-8.5927142723711911E-3</v>
      </c>
    </row>
    <row r="424" spans="1:7" ht="18">
      <c r="A424" s="2" t="s">
        <v>504</v>
      </c>
      <c r="B424" s="3">
        <v>432.45</v>
      </c>
      <c r="C424" s="4">
        <v>436</v>
      </c>
      <c r="D424" s="4">
        <v>440.9</v>
      </c>
      <c r="E424" s="4">
        <v>429</v>
      </c>
      <c r="F424" s="4" t="s">
        <v>1248</v>
      </c>
      <c r="G424" s="5">
        <f t="shared" si="6"/>
        <v>-1.4007117644869792E-2</v>
      </c>
    </row>
    <row r="425" spans="1:7" ht="18">
      <c r="A425" s="2" t="s">
        <v>505</v>
      </c>
      <c r="B425" s="3">
        <v>438.55</v>
      </c>
      <c r="C425" s="4">
        <v>448</v>
      </c>
      <c r="D425" s="4">
        <v>450.45</v>
      </c>
      <c r="E425" s="4">
        <v>437</v>
      </c>
      <c r="F425" s="4" t="s">
        <v>1249</v>
      </c>
      <c r="G425" s="5">
        <f t="shared" si="6"/>
        <v>-2.1765730969435907E-2</v>
      </c>
    </row>
    <row r="426" spans="1:7" ht="18">
      <c r="A426" s="2" t="s">
        <v>506</v>
      </c>
      <c r="B426" s="3">
        <v>448.2</v>
      </c>
      <c r="C426" s="4">
        <v>444</v>
      </c>
      <c r="D426" s="4">
        <v>453.8</v>
      </c>
      <c r="E426" s="4">
        <v>440.35</v>
      </c>
      <c r="F426" s="4" t="s">
        <v>1250</v>
      </c>
      <c r="G426" s="5">
        <f t="shared" si="6"/>
        <v>1.189555043767419E-2</v>
      </c>
    </row>
    <row r="427" spans="1:7" ht="18">
      <c r="A427" s="2" t="s">
        <v>507</v>
      </c>
      <c r="B427" s="3">
        <v>442.9</v>
      </c>
      <c r="C427" s="4">
        <v>434.75</v>
      </c>
      <c r="D427" s="4">
        <v>444.75</v>
      </c>
      <c r="E427" s="4">
        <v>428.05</v>
      </c>
      <c r="F427" s="4" t="s">
        <v>1219</v>
      </c>
      <c r="G427" s="5">
        <f t="shared" si="6"/>
        <v>1.6619619870346897E-2</v>
      </c>
    </row>
    <row r="428" spans="1:7" ht="18">
      <c r="A428" s="2" t="s">
        <v>508</v>
      </c>
      <c r="B428" s="3">
        <v>435.6</v>
      </c>
      <c r="C428" s="4">
        <v>432.9</v>
      </c>
      <c r="D428" s="4">
        <v>438.7</v>
      </c>
      <c r="E428" s="4">
        <v>430.55</v>
      </c>
      <c r="F428" s="4" t="s">
        <v>1251</v>
      </c>
      <c r="G428" s="5">
        <f t="shared" si="6"/>
        <v>6.9108775398470101E-3</v>
      </c>
    </row>
    <row r="429" spans="1:7" ht="18">
      <c r="A429" s="2" t="s">
        <v>509</v>
      </c>
      <c r="B429" s="3">
        <v>432.6</v>
      </c>
      <c r="C429" s="4">
        <v>433.55</v>
      </c>
      <c r="D429" s="4">
        <v>436.5</v>
      </c>
      <c r="E429" s="4">
        <v>428.05</v>
      </c>
      <c r="F429" s="4" t="s">
        <v>1252</v>
      </c>
      <c r="G429" s="5">
        <f t="shared" si="6"/>
        <v>-7.7140443548655534E-3</v>
      </c>
    </row>
    <row r="430" spans="1:7" ht="18">
      <c r="A430" s="2" t="s">
        <v>510</v>
      </c>
      <c r="B430" s="3">
        <v>435.95</v>
      </c>
      <c r="C430" s="4">
        <v>433</v>
      </c>
      <c r="D430" s="4">
        <v>440.5</v>
      </c>
      <c r="E430" s="4">
        <v>431.75</v>
      </c>
      <c r="F430" s="4" t="s">
        <v>1027</v>
      </c>
      <c r="G430" s="5">
        <f t="shared" si="6"/>
        <v>1.8367586383013727E-3</v>
      </c>
    </row>
    <row r="431" spans="1:7" ht="18">
      <c r="A431" s="2" t="s">
        <v>511</v>
      </c>
      <c r="B431" s="3">
        <v>435.15</v>
      </c>
      <c r="C431" s="4">
        <v>429.65</v>
      </c>
      <c r="D431" s="4">
        <v>437.7</v>
      </c>
      <c r="E431" s="4">
        <v>428.2</v>
      </c>
      <c r="F431" s="4" t="s">
        <v>973</v>
      </c>
      <c r="G431" s="5">
        <f t="shared" si="6"/>
        <v>1.2719875476290776E-2</v>
      </c>
    </row>
    <row r="432" spans="1:7" ht="18">
      <c r="A432" s="2" t="s">
        <v>512</v>
      </c>
      <c r="B432" s="3">
        <v>429.65</v>
      </c>
      <c r="C432" s="4">
        <v>425.3</v>
      </c>
      <c r="D432" s="4">
        <v>430.55</v>
      </c>
      <c r="E432" s="4">
        <v>415.45</v>
      </c>
      <c r="F432" s="4" t="s">
        <v>1253</v>
      </c>
      <c r="G432" s="5">
        <f t="shared" si="6"/>
        <v>0</v>
      </c>
    </row>
    <row r="433" spans="1:7" ht="18">
      <c r="A433" s="2" t="s">
        <v>513</v>
      </c>
      <c r="B433" s="3">
        <v>429.65</v>
      </c>
      <c r="C433" s="4">
        <v>422</v>
      </c>
      <c r="D433" s="4">
        <v>444.7</v>
      </c>
      <c r="E433" s="4">
        <v>419</v>
      </c>
      <c r="F433" s="4" t="s">
        <v>1254</v>
      </c>
      <c r="G433" s="5">
        <f t="shared" si="6"/>
        <v>1.6544818577275643E-2</v>
      </c>
    </row>
    <row r="434" spans="1:7" ht="18">
      <c r="A434" s="2" t="s">
        <v>514</v>
      </c>
      <c r="B434" s="3">
        <v>422.6</v>
      </c>
      <c r="C434" s="4">
        <v>414.7</v>
      </c>
      <c r="D434" s="4">
        <v>423.75</v>
      </c>
      <c r="E434" s="4">
        <v>404.3</v>
      </c>
      <c r="F434" s="4" t="s">
        <v>1255</v>
      </c>
      <c r="G434" s="5">
        <f t="shared" si="6"/>
        <v>5.3962057740890863E-2</v>
      </c>
    </row>
    <row r="435" spans="1:7" ht="18">
      <c r="A435" s="2" t="s">
        <v>515</v>
      </c>
      <c r="B435" s="3">
        <v>400.4</v>
      </c>
      <c r="C435" s="4">
        <v>395</v>
      </c>
      <c r="D435" s="4">
        <v>403.4</v>
      </c>
      <c r="E435" s="4">
        <v>387.65</v>
      </c>
      <c r="F435" s="4" t="s">
        <v>1256</v>
      </c>
      <c r="G435" s="5">
        <f t="shared" si="6"/>
        <v>1.5352006557484039E-2</v>
      </c>
    </row>
    <row r="436" spans="1:7" ht="18">
      <c r="A436" s="2" t="s">
        <v>516</v>
      </c>
      <c r="B436" s="3">
        <v>394.3</v>
      </c>
      <c r="C436" s="4">
        <v>393</v>
      </c>
      <c r="D436" s="4">
        <v>402.35</v>
      </c>
      <c r="E436" s="4">
        <v>392.55</v>
      </c>
      <c r="F436" s="4" t="s">
        <v>1257</v>
      </c>
      <c r="G436" s="5">
        <f t="shared" si="6"/>
        <v>-6.1943185229369228E-3</v>
      </c>
    </row>
    <row r="437" spans="1:7" ht="18">
      <c r="A437" s="2" t="s">
        <v>517</v>
      </c>
      <c r="B437" s="3">
        <v>396.75</v>
      </c>
      <c r="C437" s="4">
        <v>394</v>
      </c>
      <c r="D437" s="4">
        <v>397.9</v>
      </c>
      <c r="E437" s="4">
        <v>390</v>
      </c>
      <c r="F437" s="4" t="s">
        <v>1258</v>
      </c>
      <c r="G437" s="5">
        <f t="shared" si="6"/>
        <v>1.0897218833695746E-2</v>
      </c>
    </row>
    <row r="438" spans="1:7" ht="18">
      <c r="A438" s="2" t="s">
        <v>518</v>
      </c>
      <c r="B438" s="3">
        <v>392.45</v>
      </c>
      <c r="C438" s="4">
        <v>399.05</v>
      </c>
      <c r="D438" s="4">
        <v>402.3</v>
      </c>
      <c r="E438" s="4">
        <v>388.85</v>
      </c>
      <c r="F438" s="4" t="s">
        <v>1259</v>
      </c>
      <c r="G438" s="5">
        <f t="shared" si="6"/>
        <v>-1.6677581749195303E-2</v>
      </c>
    </row>
    <row r="439" spans="1:7" ht="18">
      <c r="A439" s="2" t="s">
        <v>519</v>
      </c>
      <c r="B439" s="3">
        <v>399.05</v>
      </c>
      <c r="C439" s="4">
        <v>388</v>
      </c>
      <c r="D439" s="4">
        <v>400.9</v>
      </c>
      <c r="E439" s="4">
        <v>386.25</v>
      </c>
      <c r="F439" s="4" t="s">
        <v>1260</v>
      </c>
      <c r="G439" s="5">
        <f t="shared" si="6"/>
        <v>3.3767621850389277E-2</v>
      </c>
    </row>
    <row r="440" spans="1:7" ht="18">
      <c r="A440" s="2" t="s">
        <v>521</v>
      </c>
      <c r="B440" s="3">
        <v>385.8</v>
      </c>
      <c r="C440" s="4">
        <v>389</v>
      </c>
      <c r="D440" s="4">
        <v>391.1</v>
      </c>
      <c r="E440" s="4">
        <v>381.25</v>
      </c>
      <c r="F440" s="4" t="s">
        <v>1261</v>
      </c>
      <c r="G440" s="5">
        <f t="shared" si="6"/>
        <v>-8.5172795188791992E-3</v>
      </c>
    </row>
    <row r="441" spans="1:7" ht="18">
      <c r="A441" s="2" t="s">
        <v>522</v>
      </c>
      <c r="B441" s="3">
        <v>389.1</v>
      </c>
      <c r="C441" s="4">
        <v>382.5</v>
      </c>
      <c r="D441" s="4">
        <v>392.95</v>
      </c>
      <c r="E441" s="4">
        <v>382.3</v>
      </c>
      <c r="F441" s="4" t="s">
        <v>1262</v>
      </c>
      <c r="G441" s="5">
        <f t="shared" si="6"/>
        <v>1.6584987558851464E-2</v>
      </c>
    </row>
    <row r="442" spans="1:7" ht="18">
      <c r="A442" s="2" t="s">
        <v>523</v>
      </c>
      <c r="B442" s="3">
        <v>382.7</v>
      </c>
      <c r="C442" s="4">
        <v>386.7</v>
      </c>
      <c r="D442" s="4">
        <v>394.5</v>
      </c>
      <c r="E442" s="4">
        <v>378.8</v>
      </c>
      <c r="F442" s="4" t="s">
        <v>1263</v>
      </c>
      <c r="G442" s="5">
        <f t="shared" si="6"/>
        <v>-3.3911601560703093E-3</v>
      </c>
    </row>
    <row r="443" spans="1:7" ht="18">
      <c r="A443" s="2" t="s">
        <v>524</v>
      </c>
      <c r="B443" s="3">
        <v>384</v>
      </c>
      <c r="C443" s="4">
        <v>374.9</v>
      </c>
      <c r="D443" s="4">
        <v>385</v>
      </c>
      <c r="E443" s="4">
        <v>372.5</v>
      </c>
      <c r="F443" s="4" t="s">
        <v>1264</v>
      </c>
      <c r="G443" s="5">
        <f t="shared" si="6"/>
        <v>3.4036259024170852E-2</v>
      </c>
    </row>
    <row r="444" spans="1:7" ht="18">
      <c r="A444" s="2" t="s">
        <v>525</v>
      </c>
      <c r="B444" s="3">
        <v>371.15</v>
      </c>
      <c r="C444" s="4">
        <v>383.15</v>
      </c>
      <c r="D444" s="4">
        <v>383.15</v>
      </c>
      <c r="E444" s="4">
        <v>369.05</v>
      </c>
      <c r="F444" s="4" t="s">
        <v>1265</v>
      </c>
      <c r="G444" s="5">
        <f t="shared" si="6"/>
        <v>-2.6849034358065505E-2</v>
      </c>
    </row>
    <row r="445" spans="1:7" ht="18">
      <c r="A445" s="2" t="s">
        <v>526</v>
      </c>
      <c r="B445" s="3">
        <v>381.25</v>
      </c>
      <c r="C445" s="4">
        <v>399</v>
      </c>
      <c r="D445" s="4">
        <v>405.75</v>
      </c>
      <c r="E445" s="4">
        <v>379.75</v>
      </c>
      <c r="F445" s="4" t="s">
        <v>1069</v>
      </c>
      <c r="G445" s="5">
        <f t="shared" si="6"/>
        <v>-4.5130078435517175E-2</v>
      </c>
    </row>
    <row r="446" spans="1:7" ht="18">
      <c r="A446" s="2" t="s">
        <v>527</v>
      </c>
      <c r="B446" s="3">
        <v>398.85</v>
      </c>
      <c r="C446" s="4">
        <v>413.1</v>
      </c>
      <c r="D446" s="4">
        <v>414.05</v>
      </c>
      <c r="E446" s="4">
        <v>398</v>
      </c>
      <c r="F446" s="4" t="s">
        <v>1266</v>
      </c>
      <c r="G446" s="5">
        <f t="shared" si="6"/>
        <v>-3.5104288045580308E-2</v>
      </c>
    </row>
    <row r="447" spans="1:7" ht="18">
      <c r="A447" s="2" t="s">
        <v>528</v>
      </c>
      <c r="B447" s="3">
        <v>413.1</v>
      </c>
      <c r="C447" s="4">
        <v>419</v>
      </c>
      <c r="D447" s="4">
        <v>419.95</v>
      </c>
      <c r="E447" s="4">
        <v>412</v>
      </c>
      <c r="F447" s="4" t="s">
        <v>1267</v>
      </c>
      <c r="G447" s="5">
        <f t="shared" si="6"/>
        <v>-1.3464978622378712E-2</v>
      </c>
    </row>
    <row r="448" spans="1:7" ht="18">
      <c r="A448" s="2" t="s">
        <v>529</v>
      </c>
      <c r="B448" s="3">
        <v>418.7</v>
      </c>
      <c r="C448" s="4">
        <v>411</v>
      </c>
      <c r="D448" s="4">
        <v>421.8</v>
      </c>
      <c r="E448" s="4">
        <v>411</v>
      </c>
      <c r="F448" s="4" t="s">
        <v>1268</v>
      </c>
      <c r="G448" s="5">
        <f t="shared" si="6"/>
        <v>1.9125035712279552E-3</v>
      </c>
    </row>
    <row r="449" spans="1:7" ht="18">
      <c r="A449" s="2" t="s">
        <v>530</v>
      </c>
      <c r="B449" s="3">
        <v>417.9</v>
      </c>
      <c r="C449" s="4">
        <v>423.5</v>
      </c>
      <c r="D449" s="4">
        <v>425.9</v>
      </c>
      <c r="E449" s="4">
        <v>417</v>
      </c>
      <c r="F449" s="4" t="s">
        <v>1269</v>
      </c>
      <c r="G449" s="5">
        <f t="shared" si="6"/>
        <v>-8.1029995311011731E-3</v>
      </c>
    </row>
    <row r="450" spans="1:7" ht="18">
      <c r="A450" s="2" t="s">
        <v>531</v>
      </c>
      <c r="B450" s="3">
        <v>421.3</v>
      </c>
      <c r="C450" s="4">
        <v>419.55</v>
      </c>
      <c r="D450" s="4">
        <v>422</v>
      </c>
      <c r="E450" s="4">
        <v>416.2</v>
      </c>
      <c r="F450" s="4" t="s">
        <v>1270</v>
      </c>
      <c r="G450" s="5">
        <f t="shared" si="6"/>
        <v>5.1163179011045586E-3</v>
      </c>
    </row>
    <row r="451" spans="1:7" ht="18">
      <c r="A451" s="2" t="s">
        <v>532</v>
      </c>
      <c r="B451" s="3">
        <v>419.15</v>
      </c>
      <c r="C451" s="4">
        <v>418.85</v>
      </c>
      <c r="D451" s="4">
        <v>423.85</v>
      </c>
      <c r="E451" s="4">
        <v>414.65</v>
      </c>
      <c r="F451" s="4" t="s">
        <v>1271</v>
      </c>
      <c r="G451" s="5">
        <f t="shared" si="6"/>
        <v>6.2223486629481546E-3</v>
      </c>
    </row>
    <row r="452" spans="1:7" ht="18">
      <c r="A452" s="2" t="s">
        <v>533</v>
      </c>
      <c r="B452" s="3">
        <v>416.55</v>
      </c>
      <c r="C452" s="4">
        <v>419.65</v>
      </c>
      <c r="D452" s="4">
        <v>421.6</v>
      </c>
      <c r="E452" s="4">
        <v>414.5</v>
      </c>
      <c r="F452" s="4" t="s">
        <v>1272</v>
      </c>
      <c r="G452" s="5">
        <f t="shared" ref="G452:G515" si="7">(LN(B452/B453))</f>
        <v>-8.486275754418118E-3</v>
      </c>
    </row>
    <row r="453" spans="1:7" ht="18">
      <c r="A453" s="2" t="s">
        <v>534</v>
      </c>
      <c r="B453" s="3">
        <v>420.1</v>
      </c>
      <c r="C453" s="4">
        <v>419.1</v>
      </c>
      <c r="D453" s="4">
        <v>424.85</v>
      </c>
      <c r="E453" s="4">
        <v>416.1</v>
      </c>
      <c r="F453" s="4" t="s">
        <v>1273</v>
      </c>
      <c r="G453" s="5">
        <f t="shared" si="7"/>
        <v>-1.1901219889076587E-4</v>
      </c>
    </row>
    <row r="454" spans="1:7" ht="18">
      <c r="A454" s="2" t="s">
        <v>535</v>
      </c>
      <c r="B454" s="3">
        <v>420.15</v>
      </c>
      <c r="C454" s="4">
        <v>423</v>
      </c>
      <c r="D454" s="4">
        <v>423.2</v>
      </c>
      <c r="E454" s="4">
        <v>414.55</v>
      </c>
      <c r="F454" s="4" t="s">
        <v>1274</v>
      </c>
      <c r="G454" s="5">
        <f t="shared" si="7"/>
        <v>-4.1565287560657738E-3</v>
      </c>
    </row>
    <row r="455" spans="1:7" ht="18">
      <c r="A455" s="2" t="s">
        <v>536</v>
      </c>
      <c r="B455" s="3">
        <v>421.9</v>
      </c>
      <c r="C455" s="4">
        <v>425.5</v>
      </c>
      <c r="D455" s="4">
        <v>427.5</v>
      </c>
      <c r="E455" s="4">
        <v>420.7</v>
      </c>
      <c r="F455" s="4" t="s">
        <v>1275</v>
      </c>
      <c r="G455" s="5">
        <f t="shared" si="7"/>
        <v>-6.7324414217484543E-3</v>
      </c>
    </row>
    <row r="456" spans="1:7" ht="18">
      <c r="A456" s="2" t="s">
        <v>537</v>
      </c>
      <c r="B456" s="3">
        <v>424.75</v>
      </c>
      <c r="C456" s="4">
        <v>433</v>
      </c>
      <c r="D456" s="4">
        <v>433</v>
      </c>
      <c r="E456" s="4">
        <v>422.75</v>
      </c>
      <c r="F456" s="4" t="s">
        <v>1276</v>
      </c>
      <c r="G456" s="5">
        <f t="shared" si="7"/>
        <v>-1.3562700590132872E-2</v>
      </c>
    </row>
    <row r="457" spans="1:7" ht="18">
      <c r="A457" s="2" t="s">
        <v>538</v>
      </c>
      <c r="B457" s="3">
        <v>430.55</v>
      </c>
      <c r="C457" s="4">
        <v>426.25</v>
      </c>
      <c r="D457" s="4">
        <v>433.25</v>
      </c>
      <c r="E457" s="4">
        <v>426.25</v>
      </c>
      <c r="F457" s="4" t="s">
        <v>1277</v>
      </c>
      <c r="G457" s="5">
        <f t="shared" si="7"/>
        <v>1.0037432544447585E-2</v>
      </c>
    </row>
    <row r="458" spans="1:7" ht="18">
      <c r="A458" s="2" t="s">
        <v>539</v>
      </c>
      <c r="B458" s="3">
        <v>426.25</v>
      </c>
      <c r="C458" s="4">
        <v>426</v>
      </c>
      <c r="D458" s="4">
        <v>431.85</v>
      </c>
      <c r="E458" s="4">
        <v>424.65</v>
      </c>
      <c r="F458" s="4" t="s">
        <v>1278</v>
      </c>
      <c r="G458" s="5">
        <f t="shared" si="7"/>
        <v>7.653849551448615E-3</v>
      </c>
    </row>
    <row r="459" spans="1:7" ht="18">
      <c r="A459" s="2" t="s">
        <v>540</v>
      </c>
      <c r="B459" s="3">
        <v>423</v>
      </c>
      <c r="C459" s="4">
        <v>437</v>
      </c>
      <c r="D459" s="4">
        <v>440.15</v>
      </c>
      <c r="E459" s="4">
        <v>419</v>
      </c>
      <c r="F459" s="4" t="s">
        <v>1054</v>
      </c>
      <c r="G459" s="5">
        <f t="shared" si="7"/>
        <v>-2.6478481659651592E-2</v>
      </c>
    </row>
    <row r="460" spans="1:7" ht="18">
      <c r="A460" s="2" t="s">
        <v>541</v>
      </c>
      <c r="B460" s="3">
        <v>434.35</v>
      </c>
      <c r="C460" s="4">
        <v>428.6</v>
      </c>
      <c r="D460" s="4">
        <v>435</v>
      </c>
      <c r="E460" s="4">
        <v>425.6</v>
      </c>
      <c r="F460" s="4" t="s">
        <v>1279</v>
      </c>
      <c r="G460" s="5">
        <f t="shared" si="7"/>
        <v>1.3676615590801825E-2</v>
      </c>
    </row>
    <row r="461" spans="1:7" ht="18">
      <c r="A461" s="2" t="s">
        <v>542</v>
      </c>
      <c r="B461" s="3">
        <v>428.45</v>
      </c>
      <c r="C461" s="4">
        <v>430</v>
      </c>
      <c r="D461" s="4">
        <v>436.95</v>
      </c>
      <c r="E461" s="4">
        <v>426.95</v>
      </c>
      <c r="F461" s="4" t="s">
        <v>1280</v>
      </c>
      <c r="G461" s="5">
        <f t="shared" si="7"/>
        <v>-1.4482092879618573E-2</v>
      </c>
    </row>
    <row r="462" spans="1:7" ht="18">
      <c r="A462" s="2" t="s">
        <v>543</v>
      </c>
      <c r="B462" s="3">
        <v>434.7</v>
      </c>
      <c r="C462" s="4">
        <v>427</v>
      </c>
      <c r="D462" s="4">
        <v>436</v>
      </c>
      <c r="E462" s="4">
        <v>426</v>
      </c>
      <c r="F462" s="4" t="s">
        <v>1281</v>
      </c>
      <c r="G462" s="5">
        <f t="shared" si="7"/>
        <v>1.6234122761883348E-2</v>
      </c>
    </row>
    <row r="463" spans="1:7" ht="18">
      <c r="A463" s="2" t="s">
        <v>544</v>
      </c>
      <c r="B463" s="3">
        <v>427.7</v>
      </c>
      <c r="C463" s="4">
        <v>423.3</v>
      </c>
      <c r="D463" s="4">
        <v>429.7</v>
      </c>
      <c r="E463" s="4">
        <v>418</v>
      </c>
      <c r="F463" s="4" t="s">
        <v>1282</v>
      </c>
      <c r="G463" s="5">
        <f t="shared" si="7"/>
        <v>8.3348489791192325E-3</v>
      </c>
    </row>
    <row r="464" spans="1:7" ht="18">
      <c r="A464" s="2" t="s">
        <v>545</v>
      </c>
      <c r="B464" s="3">
        <v>424.15</v>
      </c>
      <c r="C464" s="4">
        <v>423</v>
      </c>
      <c r="D464" s="4">
        <v>430.3</v>
      </c>
      <c r="E464" s="4">
        <v>421.1</v>
      </c>
      <c r="F464" s="4" t="s">
        <v>1283</v>
      </c>
      <c r="G464" s="5">
        <f t="shared" si="7"/>
        <v>5.5558982090695031E-3</v>
      </c>
    </row>
    <row r="465" spans="1:7" ht="18">
      <c r="A465" s="2" t="s">
        <v>546</v>
      </c>
      <c r="B465" s="3">
        <v>421.8</v>
      </c>
      <c r="C465" s="4">
        <v>420.8</v>
      </c>
      <c r="D465" s="4">
        <v>424.95</v>
      </c>
      <c r="E465" s="4">
        <v>415.55</v>
      </c>
      <c r="F465" s="4" t="s">
        <v>1284</v>
      </c>
      <c r="G465" s="5">
        <f t="shared" si="7"/>
        <v>1.0674258263118463E-3</v>
      </c>
    </row>
    <row r="466" spans="1:7" ht="18">
      <c r="A466" s="2" t="s">
        <v>547</v>
      </c>
      <c r="B466" s="3">
        <v>421.35</v>
      </c>
      <c r="C466" s="4">
        <v>424</v>
      </c>
      <c r="D466" s="4">
        <v>426</v>
      </c>
      <c r="E466" s="4">
        <v>418.3</v>
      </c>
      <c r="F466" s="4" t="s">
        <v>1285</v>
      </c>
      <c r="G466" s="5">
        <f t="shared" si="7"/>
        <v>-4.8535164824023537E-3</v>
      </c>
    </row>
    <row r="467" spans="1:7" ht="18">
      <c r="A467" s="2" t="s">
        <v>548</v>
      </c>
      <c r="B467" s="3">
        <v>423.4</v>
      </c>
      <c r="C467" s="4">
        <v>425.05</v>
      </c>
      <c r="D467" s="4">
        <v>431.7</v>
      </c>
      <c r="E467" s="4">
        <v>420.85</v>
      </c>
      <c r="F467" s="4" t="s">
        <v>1286</v>
      </c>
      <c r="G467" s="5">
        <f t="shared" si="7"/>
        <v>-3.8894503626031376E-3</v>
      </c>
    </row>
    <row r="468" spans="1:7" ht="18">
      <c r="A468" s="2" t="s">
        <v>549</v>
      </c>
      <c r="B468" s="3">
        <v>425.05</v>
      </c>
      <c r="C468" s="4">
        <v>432</v>
      </c>
      <c r="D468" s="4">
        <v>432</v>
      </c>
      <c r="E468" s="4">
        <v>419.4</v>
      </c>
      <c r="F468" s="4" t="s">
        <v>1022</v>
      </c>
      <c r="G468" s="5">
        <f t="shared" si="7"/>
        <v>-9.5996991008610484E-3</v>
      </c>
    </row>
    <row r="469" spans="1:7" ht="18">
      <c r="A469" s="2" t="s">
        <v>550</v>
      </c>
      <c r="B469" s="3">
        <v>429.15</v>
      </c>
      <c r="C469" s="4">
        <v>436.4</v>
      </c>
      <c r="D469" s="4">
        <v>443.95</v>
      </c>
      <c r="E469" s="4">
        <v>426.75</v>
      </c>
      <c r="F469" s="4" t="s">
        <v>1098</v>
      </c>
      <c r="G469" s="5">
        <f t="shared" si="7"/>
        <v>-1.6752745794686743E-2</v>
      </c>
    </row>
    <row r="470" spans="1:7" ht="18">
      <c r="A470" s="2" t="s">
        <v>551</v>
      </c>
      <c r="B470" s="3">
        <v>436.4</v>
      </c>
      <c r="C470" s="4">
        <v>445.7</v>
      </c>
      <c r="D470" s="4">
        <v>451</v>
      </c>
      <c r="E470" s="4">
        <v>428.4</v>
      </c>
      <c r="F470" s="4" t="s">
        <v>1287</v>
      </c>
      <c r="G470" s="5">
        <f t="shared" si="7"/>
        <v>-9.1241508896091686E-3</v>
      </c>
    </row>
    <row r="471" spans="1:7" ht="18">
      <c r="A471" s="2" t="s">
        <v>552</v>
      </c>
      <c r="B471" s="3">
        <v>440.4</v>
      </c>
      <c r="C471" s="4">
        <v>410.05</v>
      </c>
      <c r="D471" s="4">
        <v>442</v>
      </c>
      <c r="E471" s="4">
        <v>410.05</v>
      </c>
      <c r="F471" s="4" t="s">
        <v>1288</v>
      </c>
      <c r="G471" s="5">
        <f t="shared" si="7"/>
        <v>7.3357188597280659E-2</v>
      </c>
    </row>
    <row r="472" spans="1:7" ht="18">
      <c r="A472" s="2" t="s">
        <v>553</v>
      </c>
      <c r="B472" s="3">
        <v>409.25</v>
      </c>
      <c r="C472" s="4">
        <v>417.9</v>
      </c>
      <c r="D472" s="4">
        <v>418.9</v>
      </c>
      <c r="E472" s="4">
        <v>406.9</v>
      </c>
      <c r="F472" s="4" t="s">
        <v>1289</v>
      </c>
      <c r="G472" s="5">
        <f t="shared" si="7"/>
        <v>-1.8160305379659045E-2</v>
      </c>
    </row>
    <row r="473" spans="1:7" ht="18">
      <c r="A473" s="2" t="s">
        <v>554</v>
      </c>
      <c r="B473" s="3">
        <v>416.75</v>
      </c>
      <c r="C473" s="4">
        <v>421.1</v>
      </c>
      <c r="D473" s="4">
        <v>421.85</v>
      </c>
      <c r="E473" s="4">
        <v>413.25</v>
      </c>
      <c r="F473" s="4" t="s">
        <v>1048</v>
      </c>
      <c r="G473" s="5">
        <f t="shared" si="7"/>
        <v>-2.5163274915620398E-3</v>
      </c>
    </row>
    <row r="474" spans="1:7" ht="18">
      <c r="A474" s="2" t="s">
        <v>555</v>
      </c>
      <c r="B474" s="3">
        <v>417.8</v>
      </c>
      <c r="C474" s="4">
        <v>435</v>
      </c>
      <c r="D474" s="4">
        <v>436</v>
      </c>
      <c r="E474" s="4">
        <v>416.85</v>
      </c>
      <c r="F474" s="4" t="s">
        <v>1022</v>
      </c>
      <c r="G474" s="5">
        <f t="shared" si="7"/>
        <v>-4.3670972058893323E-2</v>
      </c>
    </row>
    <row r="475" spans="1:7" ht="18">
      <c r="A475" s="2" t="s">
        <v>556</v>
      </c>
      <c r="B475" s="3">
        <v>436.45</v>
      </c>
      <c r="C475" s="4">
        <v>441</v>
      </c>
      <c r="D475" s="4">
        <v>445.15</v>
      </c>
      <c r="E475" s="4">
        <v>434</v>
      </c>
      <c r="F475" s="4" t="s">
        <v>1239</v>
      </c>
      <c r="G475" s="5">
        <f t="shared" si="7"/>
        <v>-7.0776551158288955E-3</v>
      </c>
    </row>
    <row r="476" spans="1:7" ht="18">
      <c r="A476" s="2" t="s">
        <v>557</v>
      </c>
      <c r="B476" s="3">
        <v>439.55</v>
      </c>
      <c r="C476" s="4">
        <v>431.2</v>
      </c>
      <c r="D476" s="4">
        <v>440.6</v>
      </c>
      <c r="E476" s="4">
        <v>431.2</v>
      </c>
      <c r="F476" s="4" t="s">
        <v>1290</v>
      </c>
      <c r="G476" s="5">
        <f t="shared" si="7"/>
        <v>1.4321147551323844E-2</v>
      </c>
    </row>
    <row r="477" spans="1:7" ht="18">
      <c r="A477" s="2" t="s">
        <v>558</v>
      </c>
      <c r="B477" s="3">
        <v>433.3</v>
      </c>
      <c r="C477" s="4">
        <v>427.2</v>
      </c>
      <c r="D477" s="4">
        <v>434.3</v>
      </c>
      <c r="E477" s="4">
        <v>424.2</v>
      </c>
      <c r="F477" s="4" t="s">
        <v>1291</v>
      </c>
      <c r="G477" s="5">
        <f t="shared" si="7"/>
        <v>1.9223519682495804E-2</v>
      </c>
    </row>
    <row r="478" spans="1:7" ht="18">
      <c r="A478" s="2" t="s">
        <v>559</v>
      </c>
      <c r="B478" s="3">
        <v>425.05</v>
      </c>
      <c r="C478" s="4">
        <v>428.2</v>
      </c>
      <c r="D478" s="4">
        <v>429.9</v>
      </c>
      <c r="E478" s="4">
        <v>415.2</v>
      </c>
      <c r="F478" s="4" t="s">
        <v>1292</v>
      </c>
      <c r="G478" s="5">
        <f t="shared" si="7"/>
        <v>-2.7726386032222303E-2</v>
      </c>
    </row>
    <row r="479" spans="1:7" ht="18">
      <c r="A479" s="2" t="s">
        <v>560</v>
      </c>
      <c r="B479" s="3">
        <v>437</v>
      </c>
      <c r="C479" s="4">
        <v>432.9</v>
      </c>
      <c r="D479" s="4">
        <v>444.65</v>
      </c>
      <c r="E479" s="4">
        <v>431.6</v>
      </c>
      <c r="F479" s="4" t="s">
        <v>1219</v>
      </c>
      <c r="G479" s="5">
        <f t="shared" si="7"/>
        <v>1.3245226750020723E-2</v>
      </c>
    </row>
    <row r="480" spans="1:7" ht="18">
      <c r="A480" s="2" t="s">
        <v>561</v>
      </c>
      <c r="B480" s="3">
        <v>431.25</v>
      </c>
      <c r="C480" s="4">
        <v>421.85</v>
      </c>
      <c r="D480" s="4">
        <v>432.65</v>
      </c>
      <c r="E480" s="4">
        <v>421.55</v>
      </c>
      <c r="F480" s="4" t="s">
        <v>1293</v>
      </c>
      <c r="G480" s="5">
        <f t="shared" si="7"/>
        <v>2.2038167733933703E-2</v>
      </c>
    </row>
    <row r="481" spans="1:7" ht="18">
      <c r="A481" s="2" t="s">
        <v>562</v>
      </c>
      <c r="B481" s="3">
        <v>421.85</v>
      </c>
      <c r="C481" s="4">
        <v>425.95</v>
      </c>
      <c r="D481" s="4">
        <v>427.7</v>
      </c>
      <c r="E481" s="4">
        <v>420.2</v>
      </c>
      <c r="F481" s="4" t="s">
        <v>1294</v>
      </c>
      <c r="G481" s="5">
        <f t="shared" si="7"/>
        <v>-7.7922472201656552E-3</v>
      </c>
    </row>
    <row r="482" spans="1:7" ht="18">
      <c r="A482" s="2" t="s">
        <v>563</v>
      </c>
      <c r="B482" s="3">
        <v>425.15</v>
      </c>
      <c r="C482" s="4">
        <v>435.75</v>
      </c>
      <c r="D482" s="4">
        <v>437</v>
      </c>
      <c r="E482" s="4">
        <v>424</v>
      </c>
      <c r="F482" s="4" t="s">
        <v>1295</v>
      </c>
      <c r="G482" s="5">
        <f t="shared" si="7"/>
        <v>-2.4741374678718026E-2</v>
      </c>
    </row>
    <row r="483" spans="1:7" ht="18">
      <c r="A483" s="2" t="s">
        <v>564</v>
      </c>
      <c r="B483" s="3">
        <v>435.8</v>
      </c>
      <c r="C483" s="4">
        <v>434.95</v>
      </c>
      <c r="D483" s="4">
        <v>439.4</v>
      </c>
      <c r="E483" s="4">
        <v>431</v>
      </c>
      <c r="F483" s="4" t="s">
        <v>1296</v>
      </c>
      <c r="G483" s="5">
        <f t="shared" si="7"/>
        <v>1.9523405569697218E-3</v>
      </c>
    </row>
    <row r="484" spans="1:7" ht="18">
      <c r="A484" s="2" t="s">
        <v>565</v>
      </c>
      <c r="B484" s="3">
        <v>434.95</v>
      </c>
      <c r="C484" s="4">
        <v>430.7</v>
      </c>
      <c r="D484" s="4">
        <v>436.5</v>
      </c>
      <c r="E484" s="4">
        <v>426.55</v>
      </c>
      <c r="F484" s="4" t="s">
        <v>1297</v>
      </c>
      <c r="G484" s="5">
        <f t="shared" si="7"/>
        <v>9.8192898934848644E-3</v>
      </c>
    </row>
    <row r="485" spans="1:7" ht="18">
      <c r="A485" s="2" t="s">
        <v>566</v>
      </c>
      <c r="B485" s="3">
        <v>430.7</v>
      </c>
      <c r="C485" s="4">
        <v>436</v>
      </c>
      <c r="D485" s="4">
        <v>436</v>
      </c>
      <c r="E485" s="4">
        <v>427.75</v>
      </c>
      <c r="F485" s="4" t="s">
        <v>1298</v>
      </c>
      <c r="G485" s="5">
        <f t="shared" si="7"/>
        <v>0</v>
      </c>
    </row>
    <row r="486" spans="1:7" ht="18">
      <c r="A486" s="2" t="s">
        <v>567</v>
      </c>
      <c r="B486" s="3">
        <v>430.7</v>
      </c>
      <c r="C486" s="4">
        <v>439.5</v>
      </c>
      <c r="D486" s="4">
        <v>441.55</v>
      </c>
      <c r="E486" s="4">
        <v>427.35</v>
      </c>
      <c r="F486" s="4" t="s">
        <v>1299</v>
      </c>
      <c r="G486" s="5">
        <f t="shared" si="7"/>
        <v>-1.7491815364698678E-2</v>
      </c>
    </row>
    <row r="487" spans="1:7" ht="18">
      <c r="A487" s="2" t="s">
        <v>568</v>
      </c>
      <c r="B487" s="3">
        <v>438.3</v>
      </c>
      <c r="C487" s="4">
        <v>431.9</v>
      </c>
      <c r="D487" s="4">
        <v>444</v>
      </c>
      <c r="E487" s="4">
        <v>430.5</v>
      </c>
      <c r="F487" s="4" t="s">
        <v>1091</v>
      </c>
      <c r="G487" s="5">
        <f t="shared" si="7"/>
        <v>1.3783815751177396E-2</v>
      </c>
    </row>
    <row r="488" spans="1:7" ht="18">
      <c r="A488" s="2" t="s">
        <v>569</v>
      </c>
      <c r="B488" s="3">
        <v>432.3</v>
      </c>
      <c r="C488" s="4">
        <v>425.55</v>
      </c>
      <c r="D488" s="4">
        <v>433.3</v>
      </c>
      <c r="E488" s="4">
        <v>423.5</v>
      </c>
      <c r="F488" s="4" t="s">
        <v>1300</v>
      </c>
      <c r="G488" s="5">
        <f t="shared" si="7"/>
        <v>1.3859186485527378E-2</v>
      </c>
    </row>
    <row r="489" spans="1:7" ht="18">
      <c r="A489" s="2" t="s">
        <v>570</v>
      </c>
      <c r="B489" s="3">
        <v>426.35</v>
      </c>
      <c r="C489" s="4">
        <v>419.1</v>
      </c>
      <c r="D489" s="4">
        <v>428.5</v>
      </c>
      <c r="E489" s="4">
        <v>419.1</v>
      </c>
      <c r="F489" s="4" t="s">
        <v>1301</v>
      </c>
      <c r="G489" s="5">
        <f t="shared" si="7"/>
        <v>1.512494861642253E-2</v>
      </c>
    </row>
    <row r="490" spans="1:7" ht="18">
      <c r="A490" s="2" t="s">
        <v>571</v>
      </c>
      <c r="B490" s="3">
        <v>419.95</v>
      </c>
      <c r="C490" s="4">
        <v>423</v>
      </c>
      <c r="D490" s="4">
        <v>425.85</v>
      </c>
      <c r="E490" s="4">
        <v>401.15</v>
      </c>
      <c r="F490" s="4" t="s">
        <v>1302</v>
      </c>
      <c r="G490" s="5">
        <f t="shared" si="7"/>
        <v>-1.2894246194500613E-2</v>
      </c>
    </row>
    <row r="491" spans="1:7" ht="18">
      <c r="A491" s="2" t="s">
        <v>572</v>
      </c>
      <c r="B491" s="3">
        <v>425.4</v>
      </c>
      <c r="C491" s="4">
        <v>423.95</v>
      </c>
      <c r="D491" s="4">
        <v>426.5</v>
      </c>
      <c r="E491" s="4">
        <v>417.2</v>
      </c>
      <c r="F491" s="4" t="s">
        <v>1303</v>
      </c>
      <c r="G491" s="5">
        <f t="shared" si="7"/>
        <v>7.0771703740850787E-3</v>
      </c>
    </row>
    <row r="492" spans="1:7" ht="18">
      <c r="A492" s="2" t="s">
        <v>573</v>
      </c>
      <c r="B492" s="3">
        <v>422.4</v>
      </c>
      <c r="C492" s="4">
        <v>413.75</v>
      </c>
      <c r="D492" s="4">
        <v>423.85</v>
      </c>
      <c r="E492" s="4">
        <v>412.05</v>
      </c>
      <c r="F492" s="4" t="s">
        <v>1304</v>
      </c>
      <c r="G492" s="5">
        <f t="shared" si="7"/>
        <v>2.5779258647616664E-2</v>
      </c>
    </row>
    <row r="493" spans="1:7" ht="18">
      <c r="A493" s="2" t="s">
        <v>574</v>
      </c>
      <c r="B493" s="3">
        <v>411.65</v>
      </c>
      <c r="C493" s="4">
        <v>409.85</v>
      </c>
      <c r="D493" s="4">
        <v>413.6</v>
      </c>
      <c r="E493" s="4">
        <v>406</v>
      </c>
      <c r="F493" s="4" t="s">
        <v>1305</v>
      </c>
      <c r="G493" s="5">
        <f t="shared" si="7"/>
        <v>4.3822346453952126E-3</v>
      </c>
    </row>
    <row r="494" spans="1:7" ht="18">
      <c r="A494" s="2" t="s">
        <v>575</v>
      </c>
      <c r="B494" s="3">
        <v>409.85</v>
      </c>
      <c r="C494" s="4">
        <v>431.65</v>
      </c>
      <c r="D494" s="4">
        <v>431.65</v>
      </c>
      <c r="E494" s="4">
        <v>407.3</v>
      </c>
      <c r="F494" s="4" t="s">
        <v>1306</v>
      </c>
      <c r="G494" s="5">
        <f t="shared" si="7"/>
        <v>-4.6364736131475272E-2</v>
      </c>
    </row>
    <row r="495" spans="1:7" ht="18">
      <c r="A495" s="2" t="s">
        <v>576</v>
      </c>
      <c r="B495" s="3">
        <v>429.3</v>
      </c>
      <c r="C495" s="4">
        <v>426.2</v>
      </c>
      <c r="D495" s="4">
        <v>433.5</v>
      </c>
      <c r="E495" s="4">
        <v>425.4</v>
      </c>
      <c r="F495" s="4" t="s">
        <v>1307</v>
      </c>
      <c r="G495" s="5">
        <f t="shared" si="7"/>
        <v>-4.6576619379512551E-4</v>
      </c>
    </row>
    <row r="496" spans="1:7" ht="18">
      <c r="A496" s="2" t="s">
        <v>577</v>
      </c>
      <c r="B496" s="3">
        <v>429.5</v>
      </c>
      <c r="C496" s="4">
        <v>432</v>
      </c>
      <c r="D496" s="4">
        <v>437</v>
      </c>
      <c r="E496" s="4">
        <v>426.05</v>
      </c>
      <c r="F496" s="4" t="s">
        <v>1308</v>
      </c>
      <c r="G496" s="5">
        <f t="shared" si="7"/>
        <v>-1.2954148302324464E-2</v>
      </c>
    </row>
    <row r="497" spans="1:7" ht="18">
      <c r="A497" s="2" t="s">
        <v>578</v>
      </c>
      <c r="B497" s="3">
        <v>435.1</v>
      </c>
      <c r="C497" s="4">
        <v>432.7</v>
      </c>
      <c r="D497" s="4">
        <v>435.8</v>
      </c>
      <c r="E497" s="4">
        <v>424.25</v>
      </c>
      <c r="F497" s="4" t="s">
        <v>1167</v>
      </c>
      <c r="G497" s="5">
        <f t="shared" si="7"/>
        <v>1.0628565858848891E-2</v>
      </c>
    </row>
    <row r="498" spans="1:7" ht="18">
      <c r="A498" s="2" t="s">
        <v>579</v>
      </c>
      <c r="B498" s="3">
        <v>430.5</v>
      </c>
      <c r="C498" s="4">
        <v>416</v>
      </c>
      <c r="D498" s="4">
        <v>434.85</v>
      </c>
      <c r="E498" s="4">
        <v>416</v>
      </c>
      <c r="F498" s="4" t="s">
        <v>1309</v>
      </c>
      <c r="G498" s="5">
        <f t="shared" si="7"/>
        <v>4.0048000673565967E-2</v>
      </c>
    </row>
    <row r="499" spans="1:7" ht="18">
      <c r="A499" s="2" t="s">
        <v>580</v>
      </c>
      <c r="B499" s="3">
        <v>413.6</v>
      </c>
      <c r="C499" s="4">
        <v>417.65</v>
      </c>
      <c r="D499" s="4">
        <v>422</v>
      </c>
      <c r="E499" s="4">
        <v>410</v>
      </c>
      <c r="F499" s="4" t="s">
        <v>1310</v>
      </c>
      <c r="G499" s="5">
        <f t="shared" si="7"/>
        <v>-4.7036208048159365E-3</v>
      </c>
    </row>
    <row r="500" spans="1:7" ht="18">
      <c r="A500" s="2" t="s">
        <v>581</v>
      </c>
      <c r="B500" s="3">
        <v>415.55</v>
      </c>
      <c r="C500" s="4">
        <v>420</v>
      </c>
      <c r="D500" s="4">
        <v>431.15</v>
      </c>
      <c r="E500" s="4">
        <v>411.55</v>
      </c>
      <c r="F500" s="4" t="s">
        <v>1060</v>
      </c>
      <c r="G500" s="5">
        <f t="shared" si="7"/>
        <v>-1.1960434409410959E-2</v>
      </c>
    </row>
    <row r="501" spans="1:7" ht="18">
      <c r="A501" s="2" t="s">
        <v>582</v>
      </c>
      <c r="B501" s="3">
        <v>420.55</v>
      </c>
      <c r="C501" s="4">
        <v>424</v>
      </c>
      <c r="D501" s="4">
        <v>427.7</v>
      </c>
      <c r="E501" s="4">
        <v>418.1</v>
      </c>
      <c r="F501" s="4" t="s">
        <v>1311</v>
      </c>
      <c r="G501" s="5">
        <f t="shared" si="7"/>
        <v>-5.8088006378315873E-3</v>
      </c>
    </row>
    <row r="502" spans="1:7" ht="18">
      <c r="A502" s="2" t="s">
        <v>583</v>
      </c>
      <c r="B502" s="3">
        <v>423</v>
      </c>
      <c r="C502" s="4">
        <v>421.35</v>
      </c>
      <c r="D502" s="4">
        <v>425.7</v>
      </c>
      <c r="E502" s="4">
        <v>418.15</v>
      </c>
      <c r="F502" s="4" t="s">
        <v>1312</v>
      </c>
      <c r="G502" s="5">
        <f t="shared" si="7"/>
        <v>3.9083368279154984E-3</v>
      </c>
    </row>
    <row r="503" spans="1:7" ht="18">
      <c r="A503" s="2" t="s">
        <v>584</v>
      </c>
      <c r="B503" s="3">
        <v>421.35</v>
      </c>
      <c r="C503" s="4">
        <v>426.95</v>
      </c>
      <c r="D503" s="4">
        <v>426.95</v>
      </c>
      <c r="E503" s="4">
        <v>418.1</v>
      </c>
      <c r="F503" s="4" t="s">
        <v>1313</v>
      </c>
      <c r="G503" s="5">
        <f t="shared" si="7"/>
        <v>-3.5536640098688343E-3</v>
      </c>
    </row>
    <row r="504" spans="1:7" ht="18">
      <c r="A504" s="2" t="s">
        <v>585</v>
      </c>
      <c r="B504" s="3">
        <v>422.85</v>
      </c>
      <c r="C504" s="4">
        <v>417.9</v>
      </c>
      <c r="D504" s="4">
        <v>426.9</v>
      </c>
      <c r="E504" s="4">
        <v>417.3</v>
      </c>
      <c r="F504" s="4" t="s">
        <v>916</v>
      </c>
      <c r="G504" s="5">
        <f t="shared" si="7"/>
        <v>1.1775336774361614E-2</v>
      </c>
    </row>
    <row r="505" spans="1:7" ht="18">
      <c r="A505" s="2" t="s">
        <v>586</v>
      </c>
      <c r="B505" s="3">
        <v>417.9</v>
      </c>
      <c r="C505" s="4">
        <v>414.35</v>
      </c>
      <c r="D505" s="4">
        <v>424</v>
      </c>
      <c r="E505" s="4">
        <v>414</v>
      </c>
      <c r="F505" s="4" t="s">
        <v>1050</v>
      </c>
      <c r="G505" s="5">
        <f t="shared" si="7"/>
        <v>1.0826522206201894E-2</v>
      </c>
    </row>
    <row r="506" spans="1:7" ht="18">
      <c r="A506" s="2" t="s">
        <v>587</v>
      </c>
      <c r="B506" s="3">
        <v>413.4</v>
      </c>
      <c r="C506" s="4">
        <v>409.8</v>
      </c>
      <c r="D506" s="4">
        <v>417.25</v>
      </c>
      <c r="E506" s="4">
        <v>406.25</v>
      </c>
      <c r="F506" s="4" t="s">
        <v>1314</v>
      </c>
      <c r="G506" s="5">
        <f t="shared" si="7"/>
        <v>2.1640308993819041E-2</v>
      </c>
    </row>
    <row r="507" spans="1:7" ht="18">
      <c r="A507" s="2" t="s">
        <v>588</v>
      </c>
      <c r="B507" s="3">
        <v>404.55</v>
      </c>
      <c r="C507" s="4">
        <v>399.7</v>
      </c>
      <c r="D507" s="4">
        <v>409.25</v>
      </c>
      <c r="E507" s="4">
        <v>398.1</v>
      </c>
      <c r="F507" s="4" t="s">
        <v>1315</v>
      </c>
      <c r="G507" s="5">
        <f t="shared" si="7"/>
        <v>1.2061072536570879E-2</v>
      </c>
    </row>
    <row r="508" spans="1:7" ht="18">
      <c r="A508" s="2" t="s">
        <v>589</v>
      </c>
      <c r="B508" s="3">
        <v>399.7</v>
      </c>
      <c r="C508" s="4">
        <v>399</v>
      </c>
      <c r="D508" s="4">
        <v>402.5</v>
      </c>
      <c r="E508" s="4">
        <v>396.6</v>
      </c>
      <c r="F508" s="4" t="s">
        <v>1316</v>
      </c>
      <c r="G508" s="5">
        <f t="shared" si="7"/>
        <v>1.2510164524988471E-4</v>
      </c>
    </row>
    <row r="509" spans="1:7" ht="18">
      <c r="A509" s="2" t="s">
        <v>590</v>
      </c>
      <c r="B509" s="3">
        <v>399.65</v>
      </c>
      <c r="C509" s="4">
        <v>394</v>
      </c>
      <c r="D509" s="4">
        <v>403.4</v>
      </c>
      <c r="E509" s="4">
        <v>378.15</v>
      </c>
      <c r="F509" s="4" t="s">
        <v>1317</v>
      </c>
      <c r="G509" s="5">
        <f t="shared" si="7"/>
        <v>-4.8674043054915276E-3</v>
      </c>
    </row>
    <row r="510" spans="1:7" ht="18">
      <c r="A510" s="2" t="s">
        <v>591</v>
      </c>
      <c r="B510" s="3">
        <v>401.6</v>
      </c>
      <c r="C510" s="4">
        <v>397.9</v>
      </c>
      <c r="D510" s="4">
        <v>407.65</v>
      </c>
      <c r="E510" s="4">
        <v>396.25</v>
      </c>
      <c r="F510" s="4" t="s">
        <v>1318</v>
      </c>
      <c r="G510" s="5">
        <f t="shared" si="7"/>
        <v>9.2558509446366653E-3</v>
      </c>
    </row>
    <row r="511" spans="1:7" ht="18">
      <c r="A511" s="2" t="s">
        <v>604</v>
      </c>
      <c r="B511" s="3">
        <v>397.9</v>
      </c>
      <c r="C511" s="4">
        <v>400</v>
      </c>
      <c r="D511" s="4">
        <v>402</v>
      </c>
      <c r="E511" s="4">
        <v>396</v>
      </c>
      <c r="F511" s="4" t="s">
        <v>1319</v>
      </c>
      <c r="G511" s="5">
        <f t="shared" si="7"/>
        <v>-7.5367419721300609E-4</v>
      </c>
    </row>
    <row r="512" spans="1:7" ht="18">
      <c r="A512" s="2" t="s">
        <v>592</v>
      </c>
      <c r="B512" s="3">
        <v>398.2</v>
      </c>
      <c r="C512" s="4">
        <v>398.3</v>
      </c>
      <c r="D512" s="4">
        <v>402</v>
      </c>
      <c r="E512" s="4">
        <v>395</v>
      </c>
      <c r="F512" s="4" t="s">
        <v>1320</v>
      </c>
      <c r="G512" s="5">
        <f t="shared" si="7"/>
        <v>2.5116162382429475E-4</v>
      </c>
    </row>
    <row r="513" spans="1:7" ht="18">
      <c r="A513" s="2" t="s">
        <v>593</v>
      </c>
      <c r="B513" s="3">
        <v>398.1</v>
      </c>
      <c r="C513" s="4">
        <v>395.45</v>
      </c>
      <c r="D513" s="4">
        <v>403</v>
      </c>
      <c r="E513" s="4">
        <v>392.05</v>
      </c>
      <c r="F513" s="4" t="s">
        <v>1321</v>
      </c>
      <c r="G513" s="5">
        <f t="shared" si="7"/>
        <v>6.6788730408453151E-3</v>
      </c>
    </row>
    <row r="514" spans="1:7" ht="18">
      <c r="A514" s="2" t="s">
        <v>594</v>
      </c>
      <c r="B514" s="3">
        <v>395.45</v>
      </c>
      <c r="C514" s="4">
        <v>399.2</v>
      </c>
      <c r="D514" s="4">
        <v>399.2</v>
      </c>
      <c r="E514" s="4">
        <v>392.8</v>
      </c>
      <c r="F514" s="4" t="s">
        <v>1322</v>
      </c>
      <c r="G514" s="5">
        <f t="shared" si="7"/>
        <v>-4.4155752055913024E-3</v>
      </c>
    </row>
    <row r="515" spans="1:7" ht="18">
      <c r="A515" s="2" t="s">
        <v>595</v>
      </c>
      <c r="B515" s="3">
        <v>397.2</v>
      </c>
      <c r="C515" s="4">
        <v>395.2</v>
      </c>
      <c r="D515" s="4">
        <v>400.85</v>
      </c>
      <c r="E515" s="4">
        <v>390.6</v>
      </c>
      <c r="F515" s="4" t="s">
        <v>1323</v>
      </c>
      <c r="G515" s="5">
        <f t="shared" si="7"/>
        <v>7.2010923270175416E-3</v>
      </c>
    </row>
    <row r="516" spans="1:7" ht="18">
      <c r="A516" s="2" t="s">
        <v>596</v>
      </c>
      <c r="B516" s="3">
        <v>394.35</v>
      </c>
      <c r="C516" s="4">
        <v>387.5</v>
      </c>
      <c r="D516" s="4">
        <v>395.45</v>
      </c>
      <c r="E516" s="4">
        <v>386.05</v>
      </c>
      <c r="F516" s="4" t="s">
        <v>1324</v>
      </c>
      <c r="G516" s="5">
        <f t="shared" ref="G516:G579" si="8">(LN(B516/B517))</f>
        <v>8.9149851776605324E-3</v>
      </c>
    </row>
    <row r="517" spans="1:7" ht="18">
      <c r="A517" s="2" t="s">
        <v>597</v>
      </c>
      <c r="B517" s="3">
        <v>390.85</v>
      </c>
      <c r="C517" s="4">
        <v>393.6</v>
      </c>
      <c r="D517" s="4">
        <v>397.95</v>
      </c>
      <c r="E517" s="4">
        <v>389.75</v>
      </c>
      <c r="F517" s="4" t="s">
        <v>1325</v>
      </c>
      <c r="G517" s="5">
        <f t="shared" si="8"/>
        <v>2.3053288898324175E-3</v>
      </c>
    </row>
    <row r="518" spans="1:7" ht="18">
      <c r="A518" s="2" t="s">
        <v>598</v>
      </c>
      <c r="B518" s="3">
        <v>389.95</v>
      </c>
      <c r="C518" s="4">
        <v>388.95</v>
      </c>
      <c r="D518" s="4">
        <v>396.5</v>
      </c>
      <c r="E518" s="4">
        <v>386</v>
      </c>
      <c r="F518" s="4" t="s">
        <v>1326</v>
      </c>
      <c r="G518" s="5">
        <f t="shared" si="8"/>
        <v>2.5677251237238787E-3</v>
      </c>
    </row>
    <row r="519" spans="1:7" ht="18">
      <c r="A519" s="2" t="s">
        <v>599</v>
      </c>
      <c r="B519" s="3">
        <v>388.95</v>
      </c>
      <c r="C519" s="4">
        <v>385.25</v>
      </c>
      <c r="D519" s="4">
        <v>390.2</v>
      </c>
      <c r="E519" s="4">
        <v>376.9</v>
      </c>
      <c r="F519" s="4" t="s">
        <v>1172</v>
      </c>
      <c r="G519" s="5">
        <f t="shared" si="8"/>
        <v>1.2678048208092162E-2</v>
      </c>
    </row>
    <row r="520" spans="1:7" ht="18">
      <c r="A520" s="2" t="s">
        <v>600</v>
      </c>
      <c r="B520" s="3">
        <v>384.05</v>
      </c>
      <c r="C520" s="4">
        <v>393.1</v>
      </c>
      <c r="D520" s="4">
        <v>394.4</v>
      </c>
      <c r="E520" s="4">
        <v>382.5</v>
      </c>
      <c r="F520" s="4" t="s">
        <v>935</v>
      </c>
      <c r="G520" s="5">
        <f t="shared" si="8"/>
        <v>-2.329127998312373E-2</v>
      </c>
    </row>
    <row r="521" spans="1:7" ht="18">
      <c r="A521" s="2" t="s">
        <v>601</v>
      </c>
      <c r="B521" s="3">
        <v>393.1</v>
      </c>
      <c r="C521" s="4">
        <v>397</v>
      </c>
      <c r="D521" s="4">
        <v>399.35</v>
      </c>
      <c r="E521" s="4">
        <v>387</v>
      </c>
      <c r="F521" s="4" t="s">
        <v>1327</v>
      </c>
      <c r="G521" s="5">
        <f t="shared" si="8"/>
        <v>-1.2513593106772542E-2</v>
      </c>
    </row>
    <row r="522" spans="1:7" ht="18">
      <c r="A522" s="2" t="s">
        <v>602</v>
      </c>
      <c r="B522" s="3">
        <v>398.05</v>
      </c>
      <c r="C522" s="4">
        <v>400</v>
      </c>
      <c r="D522" s="4">
        <v>402.2</v>
      </c>
      <c r="E522" s="4">
        <v>391.5</v>
      </c>
      <c r="F522" s="4" t="s">
        <v>934</v>
      </c>
      <c r="G522" s="5">
        <f t="shared" si="8"/>
        <v>-5.5117263422368853E-3</v>
      </c>
    </row>
    <row r="523" spans="1:7" ht="18">
      <c r="A523" s="2" t="s">
        <v>603</v>
      </c>
      <c r="B523" s="3">
        <v>400.25</v>
      </c>
      <c r="C523" s="4">
        <v>406.15</v>
      </c>
      <c r="D523" s="4">
        <v>409.45</v>
      </c>
      <c r="E523" s="4">
        <v>398</v>
      </c>
      <c r="F523" s="4" t="s">
        <v>1328</v>
      </c>
      <c r="G523" s="5">
        <f t="shared" si="8"/>
        <v>-9.5730202076040275E-3</v>
      </c>
    </row>
    <row r="524" spans="1:7" ht="18">
      <c r="A524" s="2" t="s">
        <v>605</v>
      </c>
      <c r="B524" s="3">
        <v>404.1</v>
      </c>
      <c r="C524" s="4">
        <v>409</v>
      </c>
      <c r="D524" s="4">
        <v>409</v>
      </c>
      <c r="E524" s="4">
        <v>395.3</v>
      </c>
      <c r="F524" s="4" t="s">
        <v>939</v>
      </c>
      <c r="G524" s="5">
        <f t="shared" si="8"/>
        <v>7.9503524359669404E-3</v>
      </c>
    </row>
    <row r="525" spans="1:7" ht="18">
      <c r="A525" s="2" t="s">
        <v>606</v>
      </c>
      <c r="B525" s="3">
        <v>400.9</v>
      </c>
      <c r="C525" s="4">
        <v>389.55</v>
      </c>
      <c r="D525" s="4">
        <v>406.8</v>
      </c>
      <c r="E525" s="4">
        <v>389.25</v>
      </c>
      <c r="F525" s="4" t="s">
        <v>1329</v>
      </c>
      <c r="G525" s="5">
        <f t="shared" si="8"/>
        <v>3.1032823972232709E-2</v>
      </c>
    </row>
    <row r="526" spans="1:7" ht="18">
      <c r="A526" s="2" t="s">
        <v>607</v>
      </c>
      <c r="B526" s="3">
        <v>388.65</v>
      </c>
      <c r="C526" s="4">
        <v>387</v>
      </c>
      <c r="D526" s="4">
        <v>395</v>
      </c>
      <c r="E526" s="4">
        <v>384.2</v>
      </c>
      <c r="F526" s="4" t="s">
        <v>1106</v>
      </c>
      <c r="G526" s="5">
        <f t="shared" si="8"/>
        <v>4.2545026464469154E-3</v>
      </c>
    </row>
    <row r="527" spans="1:7" ht="18">
      <c r="A527" s="2" t="s">
        <v>608</v>
      </c>
      <c r="B527" s="3">
        <v>387</v>
      </c>
      <c r="C527" s="4">
        <v>384.7</v>
      </c>
      <c r="D527" s="4">
        <v>392.85</v>
      </c>
      <c r="E527" s="4">
        <v>382.45</v>
      </c>
      <c r="F527" s="4" t="s">
        <v>1330</v>
      </c>
      <c r="G527" s="5">
        <f t="shared" si="8"/>
        <v>1.1042658491988695E-2</v>
      </c>
    </row>
    <row r="528" spans="1:7" ht="18">
      <c r="A528" s="2" t="s">
        <v>609</v>
      </c>
      <c r="B528" s="3">
        <v>382.75</v>
      </c>
      <c r="C528" s="4">
        <v>372.5</v>
      </c>
      <c r="D528" s="4">
        <v>388.1</v>
      </c>
      <c r="E528" s="4">
        <v>368</v>
      </c>
      <c r="F528" s="4" t="s">
        <v>1071</v>
      </c>
      <c r="G528" s="5">
        <f t="shared" si="8"/>
        <v>2.1790231580519008E-2</v>
      </c>
    </row>
    <row r="529" spans="1:7" ht="18">
      <c r="A529" s="2" t="s">
        <v>610</v>
      </c>
      <c r="B529" s="3">
        <v>374.5</v>
      </c>
      <c r="C529" s="4">
        <v>369</v>
      </c>
      <c r="D529" s="4">
        <v>377</v>
      </c>
      <c r="E529" s="4">
        <v>363.65</v>
      </c>
      <c r="F529" s="4" t="s">
        <v>1331</v>
      </c>
      <c r="G529" s="5">
        <f t="shared" si="8"/>
        <v>1.7508864788343344E-2</v>
      </c>
    </row>
    <row r="530" spans="1:7" ht="18">
      <c r="A530" s="2" t="s">
        <v>611</v>
      </c>
      <c r="B530" s="3">
        <v>368</v>
      </c>
      <c r="C530" s="4">
        <v>383</v>
      </c>
      <c r="D530" s="4">
        <v>383</v>
      </c>
      <c r="E530" s="4">
        <v>367.15</v>
      </c>
      <c r="F530" s="4" t="s">
        <v>1332</v>
      </c>
      <c r="G530" s="5">
        <f t="shared" si="8"/>
        <v>-4.4380871589318527E-2</v>
      </c>
    </row>
    <row r="531" spans="1:7" ht="18">
      <c r="A531" s="2" t="s">
        <v>612</v>
      </c>
      <c r="B531" s="3">
        <v>384.7</v>
      </c>
      <c r="C531" s="4">
        <v>386.7</v>
      </c>
      <c r="D531" s="4">
        <v>389.25</v>
      </c>
      <c r="E531" s="4">
        <v>382.15</v>
      </c>
      <c r="F531" s="4" t="s">
        <v>1333</v>
      </c>
      <c r="G531" s="5">
        <f t="shared" si="8"/>
        <v>-8.6703875418984583E-3</v>
      </c>
    </row>
    <row r="532" spans="1:7" ht="18">
      <c r="A532" s="2" t="s">
        <v>613</v>
      </c>
      <c r="B532" s="3">
        <v>388.05</v>
      </c>
      <c r="C532" s="4">
        <v>380</v>
      </c>
      <c r="D532" s="4">
        <v>389.5</v>
      </c>
      <c r="E532" s="4">
        <v>379</v>
      </c>
      <c r="F532" s="4" t="s">
        <v>1334</v>
      </c>
      <c r="G532" s="5">
        <f t="shared" si="8"/>
        <v>1.3752162762354738E-2</v>
      </c>
    </row>
    <row r="533" spans="1:7" ht="18">
      <c r="A533" s="2" t="s">
        <v>614</v>
      </c>
      <c r="B533" s="3">
        <v>382.75</v>
      </c>
      <c r="C533" s="4">
        <v>382.1</v>
      </c>
      <c r="D533" s="4">
        <v>388</v>
      </c>
      <c r="E533" s="4">
        <v>378</v>
      </c>
      <c r="F533" s="4" t="s">
        <v>1335</v>
      </c>
      <c r="G533" s="5">
        <f t="shared" si="8"/>
        <v>2.6160904390512881E-3</v>
      </c>
    </row>
    <row r="534" spans="1:7" ht="18">
      <c r="A534" s="2" t="s">
        <v>615</v>
      </c>
      <c r="B534" s="3">
        <v>381.75</v>
      </c>
      <c r="C534" s="4">
        <v>371.7</v>
      </c>
      <c r="D534" s="4">
        <v>382.75</v>
      </c>
      <c r="E534" s="4">
        <v>371.15</v>
      </c>
      <c r="F534" s="4" t="s">
        <v>895</v>
      </c>
      <c r="G534" s="5">
        <f t="shared" si="8"/>
        <v>3.0452456179174744E-2</v>
      </c>
    </row>
    <row r="535" spans="1:7" ht="18">
      <c r="A535" s="2" t="s">
        <v>616</v>
      </c>
      <c r="B535" s="3">
        <v>370.3</v>
      </c>
      <c r="C535" s="4">
        <v>373.85</v>
      </c>
      <c r="D535" s="4">
        <v>374.5</v>
      </c>
      <c r="E535" s="4">
        <v>366.55</v>
      </c>
      <c r="F535" s="4" t="s">
        <v>1336</v>
      </c>
      <c r="G535" s="5">
        <f t="shared" si="8"/>
        <v>-4.4459487177833422E-3</v>
      </c>
    </row>
    <row r="536" spans="1:7" ht="18">
      <c r="A536" s="2" t="s">
        <v>617</v>
      </c>
      <c r="B536" s="3">
        <v>371.95</v>
      </c>
      <c r="C536" s="4">
        <v>393</v>
      </c>
      <c r="D536" s="4">
        <v>393</v>
      </c>
      <c r="E536" s="4">
        <v>370.5</v>
      </c>
      <c r="F536" s="4" t="s">
        <v>1337</v>
      </c>
      <c r="G536" s="5">
        <f t="shared" si="8"/>
        <v>-5.5940364137901218E-2</v>
      </c>
    </row>
    <row r="537" spans="1:7" ht="18">
      <c r="A537" s="2" t="s">
        <v>618</v>
      </c>
      <c r="B537" s="3">
        <v>393.35</v>
      </c>
      <c r="C537" s="4">
        <v>389.75</v>
      </c>
      <c r="D537" s="4">
        <v>395.7</v>
      </c>
      <c r="E537" s="4">
        <v>386.3</v>
      </c>
      <c r="F537" s="4" t="s">
        <v>1338</v>
      </c>
      <c r="G537" s="5">
        <f t="shared" si="8"/>
        <v>1.2792805909595121E-2</v>
      </c>
    </row>
    <row r="538" spans="1:7" ht="18">
      <c r="A538" s="2" t="s">
        <v>619</v>
      </c>
      <c r="B538" s="3">
        <v>388.35</v>
      </c>
      <c r="C538" s="4">
        <v>388.1</v>
      </c>
      <c r="D538" s="4">
        <v>392</v>
      </c>
      <c r="E538" s="4">
        <v>386.65</v>
      </c>
      <c r="F538" s="4" t="s">
        <v>1339</v>
      </c>
      <c r="G538" s="5">
        <f t="shared" si="8"/>
        <v>-1.2792805909595122E-2</v>
      </c>
    </row>
    <row r="539" spans="1:7" ht="18">
      <c r="A539" s="2" t="s">
        <v>620</v>
      </c>
      <c r="B539" s="3">
        <v>393.35</v>
      </c>
      <c r="C539" s="4">
        <v>389.7</v>
      </c>
      <c r="D539" s="4">
        <v>396.6</v>
      </c>
      <c r="E539" s="4">
        <v>389.7</v>
      </c>
      <c r="F539" s="4" t="s">
        <v>1340</v>
      </c>
      <c r="G539" s="5">
        <f t="shared" si="8"/>
        <v>9.3225884305879712E-3</v>
      </c>
    </row>
    <row r="540" spans="1:7" ht="18">
      <c r="A540" s="2" t="s">
        <v>621</v>
      </c>
      <c r="B540" s="3">
        <v>389.7</v>
      </c>
      <c r="C540" s="4">
        <v>388.95</v>
      </c>
      <c r="D540" s="4">
        <v>393.45</v>
      </c>
      <c r="E540" s="4">
        <v>387.15</v>
      </c>
      <c r="F540" s="4" t="s">
        <v>1341</v>
      </c>
      <c r="G540" s="5">
        <f t="shared" si="8"/>
        <v>1.9264116918803963E-3</v>
      </c>
    </row>
    <row r="541" spans="1:7" ht="18">
      <c r="A541" s="2" t="s">
        <v>622</v>
      </c>
      <c r="B541" s="3">
        <v>388.95</v>
      </c>
      <c r="C541" s="4">
        <v>383.4</v>
      </c>
      <c r="D541" s="4">
        <v>392</v>
      </c>
      <c r="E541" s="4">
        <v>383.4</v>
      </c>
      <c r="F541" s="4" t="s">
        <v>1342</v>
      </c>
      <c r="G541" s="5">
        <f t="shared" si="8"/>
        <v>1.4502390647879466E-2</v>
      </c>
    </row>
    <row r="542" spans="1:7" ht="18">
      <c r="A542" s="2" t="s">
        <v>623</v>
      </c>
      <c r="B542" s="3">
        <v>383.35</v>
      </c>
      <c r="C542" s="4">
        <v>386.75</v>
      </c>
      <c r="D542" s="4">
        <v>388.15</v>
      </c>
      <c r="E542" s="4">
        <v>380.7</v>
      </c>
      <c r="F542" s="4" t="s">
        <v>1343</v>
      </c>
      <c r="G542" s="5">
        <f t="shared" si="8"/>
        <v>-3.7753087866480004E-3</v>
      </c>
    </row>
    <row r="543" spans="1:7" ht="18">
      <c r="A543" s="2" t="s">
        <v>624</v>
      </c>
      <c r="B543" s="3">
        <v>384.8</v>
      </c>
      <c r="C543" s="4">
        <v>373.45</v>
      </c>
      <c r="D543" s="4">
        <v>386.85</v>
      </c>
      <c r="E543" s="4">
        <v>373.05</v>
      </c>
      <c r="F543" s="4" t="s">
        <v>1031</v>
      </c>
      <c r="G543" s="5">
        <f t="shared" si="8"/>
        <v>2.3267562967515643E-2</v>
      </c>
    </row>
    <row r="544" spans="1:7" ht="18">
      <c r="A544" s="2" t="s">
        <v>625</v>
      </c>
      <c r="B544" s="3">
        <v>375.95</v>
      </c>
      <c r="C544" s="4">
        <v>372.95</v>
      </c>
      <c r="D544" s="4">
        <v>377</v>
      </c>
      <c r="E544" s="4">
        <v>370</v>
      </c>
      <c r="F544" s="4" t="s">
        <v>1344</v>
      </c>
      <c r="G544" s="5">
        <f t="shared" si="8"/>
        <v>1.2041890226220759E-2</v>
      </c>
    </row>
    <row r="545" spans="1:7" ht="18">
      <c r="A545" s="2" t="s">
        <v>626</v>
      </c>
      <c r="B545" s="3">
        <v>371.45</v>
      </c>
      <c r="C545" s="4">
        <v>371</v>
      </c>
      <c r="D545" s="4">
        <v>373.05</v>
      </c>
      <c r="E545" s="4">
        <v>367.45</v>
      </c>
      <c r="F545" s="4" t="s">
        <v>1345</v>
      </c>
      <c r="G545" s="5">
        <f t="shared" si="8"/>
        <v>4.8576535947062608E-3</v>
      </c>
    </row>
    <row r="546" spans="1:7" ht="18">
      <c r="A546" s="2" t="s">
        <v>627</v>
      </c>
      <c r="B546" s="3">
        <v>369.65</v>
      </c>
      <c r="C546" s="4">
        <v>370.6</v>
      </c>
      <c r="D546" s="4">
        <v>375.9</v>
      </c>
      <c r="E546" s="4">
        <v>368.7</v>
      </c>
      <c r="F546" s="4" t="s">
        <v>1346</v>
      </c>
      <c r="G546" s="5">
        <f t="shared" si="8"/>
        <v>-2.1618708595568456E-3</v>
      </c>
    </row>
    <row r="547" spans="1:7" ht="18">
      <c r="A547" s="2" t="s">
        <v>628</v>
      </c>
      <c r="B547" s="3">
        <v>370.45</v>
      </c>
      <c r="C547" s="4">
        <v>372.2</v>
      </c>
      <c r="D547" s="4">
        <v>374.8</v>
      </c>
      <c r="E547" s="4">
        <v>368</v>
      </c>
      <c r="F547" s="4" t="s">
        <v>1347</v>
      </c>
      <c r="G547" s="5">
        <f t="shared" si="8"/>
        <v>-1.887810700890043E-3</v>
      </c>
    </row>
    <row r="548" spans="1:7" ht="18">
      <c r="A548" s="2" t="s">
        <v>629</v>
      </c>
      <c r="B548" s="3">
        <v>371.15</v>
      </c>
      <c r="C548" s="4">
        <v>375</v>
      </c>
      <c r="D548" s="4">
        <v>377.45</v>
      </c>
      <c r="E548" s="4">
        <v>369.5</v>
      </c>
      <c r="F548" s="4" t="s">
        <v>1265</v>
      </c>
      <c r="G548" s="5">
        <f t="shared" si="8"/>
        <v>-3.4965070587294257E-3</v>
      </c>
    </row>
    <row r="549" spans="1:7" ht="18">
      <c r="A549" s="2" t="s">
        <v>630</v>
      </c>
      <c r="B549" s="3">
        <v>372.45</v>
      </c>
      <c r="C549" s="4">
        <v>368</v>
      </c>
      <c r="D549" s="4">
        <v>374</v>
      </c>
      <c r="E549" s="4">
        <v>361.4</v>
      </c>
      <c r="F549" s="4" t="s">
        <v>1348</v>
      </c>
      <c r="G549" s="5">
        <f t="shared" si="8"/>
        <v>-1.3865040137171677E-2</v>
      </c>
    </row>
    <row r="550" spans="1:7" ht="18">
      <c r="A550" s="2" t="s">
        <v>631</v>
      </c>
      <c r="B550" s="3">
        <v>377.65</v>
      </c>
      <c r="C550" s="4">
        <v>382</v>
      </c>
      <c r="D550" s="4">
        <v>385.55</v>
      </c>
      <c r="E550" s="4">
        <v>376.55</v>
      </c>
      <c r="F550" s="4" t="s">
        <v>1349</v>
      </c>
      <c r="G550" s="5">
        <f t="shared" si="8"/>
        <v>-8.1751510158142564E-3</v>
      </c>
    </row>
    <row r="551" spans="1:7" ht="18">
      <c r="A551" s="2" t="s">
        <v>632</v>
      </c>
      <c r="B551" s="3">
        <v>380.75</v>
      </c>
      <c r="C551" s="4">
        <v>380.1</v>
      </c>
      <c r="D551" s="4">
        <v>385.1</v>
      </c>
      <c r="E551" s="4">
        <v>378.25</v>
      </c>
      <c r="F551" s="4" t="s">
        <v>1350</v>
      </c>
      <c r="G551" s="5">
        <f t="shared" si="8"/>
        <v>1.9717390548396616E-3</v>
      </c>
    </row>
    <row r="552" spans="1:7" ht="18">
      <c r="A552" s="2" t="s">
        <v>633</v>
      </c>
      <c r="B552" s="3">
        <v>380</v>
      </c>
      <c r="C552" s="4">
        <v>368.2</v>
      </c>
      <c r="D552" s="4">
        <v>382</v>
      </c>
      <c r="E552" s="4">
        <v>368.05</v>
      </c>
      <c r="F552" s="4" t="s">
        <v>1074</v>
      </c>
      <c r="G552" s="5">
        <f t="shared" si="8"/>
        <v>1.0183252714200862E-2</v>
      </c>
    </row>
    <row r="553" spans="1:7" ht="18">
      <c r="A553" s="2" t="s">
        <v>634</v>
      </c>
      <c r="B553" s="3">
        <v>376.15</v>
      </c>
      <c r="C553" s="4">
        <v>368.9</v>
      </c>
      <c r="D553" s="4">
        <v>377.65</v>
      </c>
      <c r="E553" s="4">
        <v>366.6</v>
      </c>
      <c r="F553" s="4" t="s">
        <v>1351</v>
      </c>
      <c r="G553" s="5">
        <f t="shared" si="8"/>
        <v>1.729613406364439E-2</v>
      </c>
    </row>
    <row r="554" spans="1:7" ht="18">
      <c r="A554" s="2" t="s">
        <v>635</v>
      </c>
      <c r="B554" s="3">
        <v>369.7</v>
      </c>
      <c r="C554" s="4">
        <v>385.9</v>
      </c>
      <c r="D554" s="4">
        <v>385.95</v>
      </c>
      <c r="E554" s="4">
        <v>368.65</v>
      </c>
      <c r="F554" s="4" t="s">
        <v>1157</v>
      </c>
      <c r="G554" s="5">
        <f t="shared" si="8"/>
        <v>-4.4051828437006758E-2</v>
      </c>
    </row>
    <row r="555" spans="1:7" ht="18">
      <c r="A555" s="2" t="s">
        <v>636</v>
      </c>
      <c r="B555" s="3">
        <v>386.35</v>
      </c>
      <c r="C555" s="4">
        <v>400.5</v>
      </c>
      <c r="D555" s="4">
        <v>401.6</v>
      </c>
      <c r="E555" s="4">
        <v>384.55</v>
      </c>
      <c r="F555" s="4" t="s">
        <v>1145</v>
      </c>
      <c r="G555" s="5">
        <f t="shared" si="8"/>
        <v>-3.3845469692435085E-2</v>
      </c>
    </row>
    <row r="556" spans="1:7" ht="18">
      <c r="A556" s="2" t="s">
        <v>637</v>
      </c>
      <c r="B556" s="3">
        <v>399.65</v>
      </c>
      <c r="C556" s="4">
        <v>403</v>
      </c>
      <c r="D556" s="4">
        <v>405.5</v>
      </c>
      <c r="E556" s="4">
        <v>397.25</v>
      </c>
      <c r="F556" s="4" t="s">
        <v>1027</v>
      </c>
      <c r="G556" s="5">
        <f t="shared" si="8"/>
        <v>-9.2155073109554102E-3</v>
      </c>
    </row>
    <row r="557" spans="1:7" ht="18">
      <c r="A557" s="2" t="s">
        <v>638</v>
      </c>
      <c r="B557" s="3">
        <v>403.35</v>
      </c>
      <c r="C557" s="4">
        <v>389</v>
      </c>
      <c r="D557" s="4">
        <v>408</v>
      </c>
      <c r="E557" s="4">
        <v>388.7</v>
      </c>
      <c r="F557" s="4" t="s">
        <v>1352</v>
      </c>
      <c r="G557" s="5">
        <f t="shared" si="8"/>
        <v>3.5582860668875678E-2</v>
      </c>
    </row>
    <row r="558" spans="1:7" ht="18">
      <c r="A558" s="2" t="s">
        <v>652</v>
      </c>
      <c r="B558" s="3">
        <v>389.25</v>
      </c>
      <c r="C558" s="4">
        <v>390</v>
      </c>
      <c r="D558" s="4">
        <v>392.2</v>
      </c>
      <c r="E558" s="4">
        <v>384.75</v>
      </c>
      <c r="F558" s="4" t="s">
        <v>1353</v>
      </c>
      <c r="G558" s="5">
        <f t="shared" si="8"/>
        <v>1.1567381278237332E-3</v>
      </c>
    </row>
    <row r="559" spans="1:7" ht="18">
      <c r="A559" s="2" t="s">
        <v>639</v>
      </c>
      <c r="B559" s="3">
        <v>388.8</v>
      </c>
      <c r="C559" s="4">
        <v>390</v>
      </c>
      <c r="D559" s="4">
        <v>396</v>
      </c>
      <c r="E559" s="4">
        <v>383</v>
      </c>
      <c r="F559" s="4" t="s">
        <v>1354</v>
      </c>
      <c r="G559" s="5">
        <f t="shared" si="8"/>
        <v>-5.1427103216219842E-4</v>
      </c>
    </row>
    <row r="560" spans="1:7" ht="18">
      <c r="A560" s="2" t="s">
        <v>640</v>
      </c>
      <c r="B560" s="3">
        <v>389</v>
      </c>
      <c r="C560" s="4">
        <v>369</v>
      </c>
      <c r="D560" s="4">
        <v>391.8</v>
      </c>
      <c r="E560" s="4">
        <v>369</v>
      </c>
      <c r="F560" s="4" t="s">
        <v>1355</v>
      </c>
      <c r="G560" s="5">
        <f t="shared" si="8"/>
        <v>3.4389215994968428E-2</v>
      </c>
    </row>
    <row r="561" spans="1:7" ht="18">
      <c r="A561" s="2" t="s">
        <v>641</v>
      </c>
      <c r="B561" s="3">
        <v>375.85</v>
      </c>
      <c r="C561" s="4">
        <v>375</v>
      </c>
      <c r="D561" s="4">
        <v>377</v>
      </c>
      <c r="E561" s="4">
        <v>370.55</v>
      </c>
      <c r="F561" s="4" t="s">
        <v>1356</v>
      </c>
      <c r="G561" s="5">
        <f t="shared" si="8"/>
        <v>1.1372120683794364E-2</v>
      </c>
    </row>
    <row r="562" spans="1:7" ht="18">
      <c r="A562" s="2" t="s">
        <v>642</v>
      </c>
      <c r="B562" s="3">
        <v>371.6</v>
      </c>
      <c r="C562" s="4">
        <v>378.5</v>
      </c>
      <c r="D562" s="4">
        <v>380</v>
      </c>
      <c r="E562" s="4">
        <v>369</v>
      </c>
      <c r="F562" s="4" t="s">
        <v>971</v>
      </c>
      <c r="G562" s="5">
        <f t="shared" si="8"/>
        <v>-1.7737345728781821E-2</v>
      </c>
    </row>
    <row r="563" spans="1:7" ht="18">
      <c r="A563" s="2" t="s">
        <v>643</v>
      </c>
      <c r="B563" s="3">
        <v>378.25</v>
      </c>
      <c r="C563" s="4">
        <v>380.2</v>
      </c>
      <c r="D563" s="4">
        <v>384</v>
      </c>
      <c r="E563" s="4">
        <v>375</v>
      </c>
      <c r="F563" s="4" t="s">
        <v>1157</v>
      </c>
      <c r="G563" s="5">
        <f t="shared" si="8"/>
        <v>1.1903976010560237E-3</v>
      </c>
    </row>
    <row r="564" spans="1:7" ht="18">
      <c r="A564" s="2" t="s">
        <v>644</v>
      </c>
      <c r="B564" s="3">
        <v>377.8</v>
      </c>
      <c r="C564" s="4">
        <v>371</v>
      </c>
      <c r="D564" s="4">
        <v>379</v>
      </c>
      <c r="E564" s="4">
        <v>366.5</v>
      </c>
      <c r="F564" s="4" t="s">
        <v>1357</v>
      </c>
      <c r="G564" s="5">
        <f t="shared" si="8"/>
        <v>2.1267437033532521E-2</v>
      </c>
    </row>
    <row r="565" spans="1:7" ht="18">
      <c r="A565" s="2" t="s">
        <v>645</v>
      </c>
      <c r="B565" s="3">
        <v>369.85</v>
      </c>
      <c r="C565" s="4">
        <v>376.45</v>
      </c>
      <c r="D565" s="4">
        <v>378.8</v>
      </c>
      <c r="E565" s="4">
        <v>367.25</v>
      </c>
      <c r="F565" s="4" t="s">
        <v>1358</v>
      </c>
      <c r="G565" s="5">
        <f t="shared" si="8"/>
        <v>-1.7687718262254539E-2</v>
      </c>
    </row>
    <row r="566" spans="1:7" ht="18">
      <c r="A566" s="2" t="s">
        <v>646</v>
      </c>
      <c r="B566" s="3">
        <v>376.45</v>
      </c>
      <c r="C566" s="4">
        <v>377.5</v>
      </c>
      <c r="D566" s="4">
        <v>382</v>
      </c>
      <c r="E566" s="4">
        <v>374.1</v>
      </c>
      <c r="F566" s="4" t="s">
        <v>913</v>
      </c>
      <c r="G566" s="5">
        <f t="shared" si="8"/>
        <v>-1.0963718565917876E-2</v>
      </c>
    </row>
    <row r="567" spans="1:7" ht="18">
      <c r="A567" s="2" t="s">
        <v>647</v>
      </c>
      <c r="B567" s="3">
        <v>380.6</v>
      </c>
      <c r="C567" s="4">
        <v>383</v>
      </c>
      <c r="D567" s="4">
        <v>384.1</v>
      </c>
      <c r="E567" s="4">
        <v>377.5</v>
      </c>
      <c r="F567" s="4" t="s">
        <v>1359</v>
      </c>
      <c r="G567" s="5">
        <f t="shared" si="8"/>
        <v>-6.5664195674804734E-4</v>
      </c>
    </row>
    <row r="568" spans="1:7" ht="18">
      <c r="A568" s="2" t="s">
        <v>648</v>
      </c>
      <c r="B568" s="3">
        <v>380.85</v>
      </c>
      <c r="C568" s="4">
        <v>384</v>
      </c>
      <c r="D568" s="4">
        <v>384</v>
      </c>
      <c r="E568" s="4">
        <v>375.05</v>
      </c>
      <c r="F568" s="4" t="s">
        <v>1022</v>
      </c>
      <c r="G568" s="5">
        <f t="shared" si="8"/>
        <v>2.1027738067478105E-3</v>
      </c>
    </row>
    <row r="569" spans="1:7" ht="18">
      <c r="A569" s="2" t="s">
        <v>649</v>
      </c>
      <c r="B569" s="3">
        <v>380.05</v>
      </c>
      <c r="C569" s="4">
        <v>378</v>
      </c>
      <c r="D569" s="4">
        <v>381</v>
      </c>
      <c r="E569" s="4">
        <v>373.2</v>
      </c>
      <c r="F569" s="4" t="s">
        <v>1360</v>
      </c>
      <c r="G569" s="5">
        <f t="shared" si="8"/>
        <v>9.6504153008249924E-3</v>
      </c>
    </row>
    <row r="570" spans="1:7" ht="18">
      <c r="A570" s="2" t="s">
        <v>650</v>
      </c>
      <c r="B570" s="3">
        <v>376.4</v>
      </c>
      <c r="C570" s="4">
        <v>360.45</v>
      </c>
      <c r="D570" s="4">
        <v>377.4</v>
      </c>
      <c r="E570" s="4">
        <v>360.45</v>
      </c>
      <c r="F570" s="4" t="s">
        <v>971</v>
      </c>
      <c r="G570" s="5">
        <f t="shared" si="8"/>
        <v>3.9422646399087796E-2</v>
      </c>
    </row>
    <row r="571" spans="1:7" ht="18">
      <c r="A571" s="2" t="s">
        <v>651</v>
      </c>
      <c r="B571" s="3">
        <v>361.85</v>
      </c>
      <c r="C571" s="4">
        <v>373.55</v>
      </c>
      <c r="D571" s="4">
        <v>373.75</v>
      </c>
      <c r="E571" s="4">
        <v>360.5</v>
      </c>
      <c r="F571" s="4" t="s">
        <v>1361</v>
      </c>
      <c r="G571" s="5">
        <f t="shared" si="8"/>
        <v>-3.3293380041963708E-2</v>
      </c>
    </row>
    <row r="572" spans="1:7" ht="18">
      <c r="A572" s="2" t="s">
        <v>653</v>
      </c>
      <c r="B572" s="3">
        <v>374.1</v>
      </c>
      <c r="C572" s="4">
        <v>372.55</v>
      </c>
      <c r="D572" s="4">
        <v>376.3</v>
      </c>
      <c r="E572" s="4">
        <v>367</v>
      </c>
      <c r="F572" s="4" t="s">
        <v>1362</v>
      </c>
      <c r="G572" s="5">
        <f t="shared" si="8"/>
        <v>-1.0686616031736127E-3</v>
      </c>
    </row>
    <row r="573" spans="1:7" ht="18">
      <c r="A573" s="2" t="s">
        <v>654</v>
      </c>
      <c r="B573" s="3">
        <v>374.5</v>
      </c>
      <c r="C573" s="4">
        <v>383</v>
      </c>
      <c r="D573" s="4">
        <v>383</v>
      </c>
      <c r="E573" s="4">
        <v>372.1</v>
      </c>
      <c r="F573" s="4" t="s">
        <v>1363</v>
      </c>
      <c r="G573" s="5">
        <f t="shared" si="8"/>
        <v>-1.7470004922540423E-2</v>
      </c>
    </row>
    <row r="574" spans="1:7" ht="18">
      <c r="A574" s="2" t="s">
        <v>655</v>
      </c>
      <c r="B574" s="3">
        <v>381.1</v>
      </c>
      <c r="C574" s="4">
        <v>382.7</v>
      </c>
      <c r="D574" s="4">
        <v>387.75</v>
      </c>
      <c r="E574" s="4">
        <v>379.05</v>
      </c>
      <c r="F574" s="4" t="s">
        <v>1364</v>
      </c>
      <c r="G574" s="5">
        <f t="shared" si="8"/>
        <v>-7.7109445648763314E-3</v>
      </c>
    </row>
    <row r="575" spans="1:7" ht="18">
      <c r="A575" s="2" t="s">
        <v>656</v>
      </c>
      <c r="B575" s="3">
        <v>384.05</v>
      </c>
      <c r="C575" s="4">
        <v>387.75</v>
      </c>
      <c r="D575" s="4">
        <v>387.75</v>
      </c>
      <c r="E575" s="4">
        <v>381.75</v>
      </c>
      <c r="F575" s="4" t="s">
        <v>1365</v>
      </c>
      <c r="G575" s="5">
        <f t="shared" si="8"/>
        <v>3.9065043793909139E-4</v>
      </c>
    </row>
    <row r="576" spans="1:7" ht="18">
      <c r="A576" s="2" t="s">
        <v>657</v>
      </c>
      <c r="B576" s="3">
        <v>383.9</v>
      </c>
      <c r="C576" s="4">
        <v>381.45</v>
      </c>
      <c r="D576" s="4">
        <v>387.45</v>
      </c>
      <c r="E576" s="4">
        <v>380</v>
      </c>
      <c r="F576" s="4" t="s">
        <v>1366</v>
      </c>
      <c r="G576" s="5">
        <f t="shared" si="8"/>
        <v>6.4023214705137372E-3</v>
      </c>
    </row>
    <row r="577" spans="1:7" ht="18">
      <c r="A577" s="2" t="s">
        <v>658</v>
      </c>
      <c r="B577" s="3">
        <v>381.45</v>
      </c>
      <c r="C577" s="4">
        <v>383.5</v>
      </c>
      <c r="D577" s="4">
        <v>385</v>
      </c>
      <c r="E577" s="4">
        <v>376</v>
      </c>
      <c r="F577" s="4" t="s">
        <v>1367</v>
      </c>
      <c r="G577" s="5">
        <f t="shared" si="8"/>
        <v>2.4936032344977889E-3</v>
      </c>
    </row>
    <row r="578" spans="1:7" ht="18">
      <c r="A578" s="2" t="s">
        <v>659</v>
      </c>
      <c r="B578" s="3">
        <v>380.5</v>
      </c>
      <c r="C578" s="4">
        <v>391.5</v>
      </c>
      <c r="D578" s="4">
        <v>391.5</v>
      </c>
      <c r="E578" s="4">
        <v>378.2</v>
      </c>
      <c r="F578" s="4" t="s">
        <v>1115</v>
      </c>
      <c r="G578" s="5">
        <f t="shared" si="8"/>
        <v>-2.2864077314669537E-2</v>
      </c>
    </row>
    <row r="579" spans="1:7" ht="18">
      <c r="A579" s="2" t="s">
        <v>660</v>
      </c>
      <c r="B579" s="3">
        <v>389.3</v>
      </c>
      <c r="C579" s="4">
        <v>388.75</v>
      </c>
      <c r="D579" s="4">
        <v>398.95</v>
      </c>
      <c r="E579" s="4">
        <v>384.5</v>
      </c>
      <c r="F579" s="4" t="s">
        <v>1368</v>
      </c>
      <c r="G579" s="5">
        <f t="shared" si="8"/>
        <v>9.2903894022278912E-3</v>
      </c>
    </row>
    <row r="580" spans="1:7" ht="18">
      <c r="A580" s="2" t="s">
        <v>661</v>
      </c>
      <c r="B580" s="3">
        <v>385.7</v>
      </c>
      <c r="C580" s="4">
        <v>380</v>
      </c>
      <c r="D580" s="4">
        <v>387.8</v>
      </c>
      <c r="E580" s="4">
        <v>379.35</v>
      </c>
      <c r="F580" s="4" t="s">
        <v>1369</v>
      </c>
      <c r="G580" s="5">
        <f t="shared" ref="G580:G643" si="9">(LN(B580/B581))</f>
        <v>1.5415066835996537E-2</v>
      </c>
    </row>
    <row r="581" spans="1:7" ht="18">
      <c r="A581" s="2" t="s">
        <v>662</v>
      </c>
      <c r="B581" s="3">
        <v>379.8</v>
      </c>
      <c r="C581" s="4">
        <v>389.5</v>
      </c>
      <c r="D581" s="4">
        <v>389.5</v>
      </c>
      <c r="E581" s="4">
        <v>379.05</v>
      </c>
      <c r="F581" s="4" t="s">
        <v>1370</v>
      </c>
      <c r="G581" s="5">
        <f t="shared" si="9"/>
        <v>-2.727087580838379E-2</v>
      </c>
    </row>
    <row r="582" spans="1:7" ht="18">
      <c r="A582" s="2" t="s">
        <v>663</v>
      </c>
      <c r="B582" s="3">
        <v>390.3</v>
      </c>
      <c r="C582" s="4">
        <v>386.9</v>
      </c>
      <c r="D582" s="4">
        <v>391.35</v>
      </c>
      <c r="E582" s="4">
        <v>380</v>
      </c>
      <c r="F582" s="4" t="s">
        <v>1371</v>
      </c>
      <c r="G582" s="5">
        <f t="shared" si="9"/>
        <v>7.1998253931675532E-3</v>
      </c>
    </row>
    <row r="583" spans="1:7" ht="18">
      <c r="A583" s="2" t="s">
        <v>664</v>
      </c>
      <c r="B583" s="3">
        <v>387.5</v>
      </c>
      <c r="C583" s="4">
        <v>391</v>
      </c>
      <c r="D583" s="4">
        <v>401</v>
      </c>
      <c r="E583" s="4">
        <v>385.9</v>
      </c>
      <c r="F583" s="4" t="s">
        <v>934</v>
      </c>
      <c r="G583" s="5">
        <f t="shared" si="9"/>
        <v>-7.456005745535726E-3</v>
      </c>
    </row>
    <row r="584" spans="1:7" ht="18">
      <c r="A584" s="2" t="s">
        <v>665</v>
      </c>
      <c r="B584" s="3">
        <v>390.4</v>
      </c>
      <c r="C584" s="4">
        <v>389.35</v>
      </c>
      <c r="D584" s="4">
        <v>393.95</v>
      </c>
      <c r="E584" s="4">
        <v>388.6</v>
      </c>
      <c r="F584" s="4" t="s">
        <v>1372</v>
      </c>
      <c r="G584" s="5">
        <f t="shared" si="9"/>
        <v>2.6931725159421486E-3</v>
      </c>
    </row>
    <row r="585" spans="1:7" ht="18">
      <c r="A585" s="2" t="s">
        <v>666</v>
      </c>
      <c r="B585" s="3">
        <v>389.35</v>
      </c>
      <c r="C585" s="4">
        <v>380</v>
      </c>
      <c r="D585" s="4">
        <v>390.6</v>
      </c>
      <c r="E585" s="4">
        <v>378</v>
      </c>
      <c r="F585" s="4" t="s">
        <v>1373</v>
      </c>
      <c r="G585" s="5">
        <f t="shared" si="9"/>
        <v>2.128568358871244E-2</v>
      </c>
    </row>
    <row r="586" spans="1:7" ht="18">
      <c r="A586" s="2" t="s">
        <v>667</v>
      </c>
      <c r="B586" s="3">
        <v>381.15</v>
      </c>
      <c r="C586" s="4">
        <v>387.15</v>
      </c>
      <c r="D586" s="4">
        <v>390.65</v>
      </c>
      <c r="E586" s="4">
        <v>379.55</v>
      </c>
      <c r="F586" s="4" t="s">
        <v>1374</v>
      </c>
      <c r="G586" s="5">
        <f t="shared" si="9"/>
        <v>-1.5360885216439676E-2</v>
      </c>
    </row>
    <row r="587" spans="1:7" ht="18">
      <c r="A587" s="2" t="s">
        <v>668</v>
      </c>
      <c r="B587" s="3">
        <v>387.05</v>
      </c>
      <c r="C587" s="4">
        <v>394.1</v>
      </c>
      <c r="D587" s="4">
        <v>397.4</v>
      </c>
      <c r="E587" s="4">
        <v>384</v>
      </c>
      <c r="F587" s="4" t="s">
        <v>1375</v>
      </c>
      <c r="G587" s="5">
        <f t="shared" si="9"/>
        <v>-1.8050800550235651E-2</v>
      </c>
    </row>
    <row r="588" spans="1:7" ht="18">
      <c r="A588" s="2" t="s">
        <v>669</v>
      </c>
      <c r="B588" s="3">
        <v>394.1</v>
      </c>
      <c r="C588" s="4">
        <v>385.2</v>
      </c>
      <c r="D588" s="4">
        <v>395</v>
      </c>
      <c r="E588" s="4">
        <v>382</v>
      </c>
      <c r="F588" s="4" t="s">
        <v>1376</v>
      </c>
      <c r="G588" s="5">
        <f t="shared" si="9"/>
        <v>1.9860989821365065E-2</v>
      </c>
    </row>
    <row r="589" spans="1:7" ht="18">
      <c r="A589" s="2" t="s">
        <v>670</v>
      </c>
      <c r="B589" s="3">
        <v>386.35</v>
      </c>
      <c r="C589" s="4">
        <v>386</v>
      </c>
      <c r="D589" s="4">
        <v>396</v>
      </c>
      <c r="E589" s="4">
        <v>384.4</v>
      </c>
      <c r="F589" s="4" t="s">
        <v>1377</v>
      </c>
      <c r="G589" s="5">
        <f t="shared" si="9"/>
        <v>-7.4781163345147977E-3</v>
      </c>
    </row>
    <row r="590" spans="1:7" ht="18">
      <c r="A590" s="2" t="s">
        <v>671</v>
      </c>
      <c r="B590" s="3">
        <v>389.25</v>
      </c>
      <c r="C590" s="4">
        <v>383.35</v>
      </c>
      <c r="D590" s="4">
        <v>390.15</v>
      </c>
      <c r="E590" s="4">
        <v>381</v>
      </c>
      <c r="F590" s="4" t="s">
        <v>1378</v>
      </c>
      <c r="G590" s="5">
        <f t="shared" si="9"/>
        <v>4.7640597412121786E-3</v>
      </c>
    </row>
    <row r="591" spans="1:7" ht="18">
      <c r="A591" s="2" t="s">
        <v>672</v>
      </c>
      <c r="B591" s="3">
        <v>387.4</v>
      </c>
      <c r="C591" s="4">
        <v>386</v>
      </c>
      <c r="D591" s="4">
        <v>388</v>
      </c>
      <c r="E591" s="4">
        <v>379.1</v>
      </c>
      <c r="F591" s="4" t="s">
        <v>1379</v>
      </c>
      <c r="G591" s="5">
        <f t="shared" si="9"/>
        <v>4.1386505012666773E-3</v>
      </c>
    </row>
    <row r="592" spans="1:7" ht="18">
      <c r="A592" s="2" t="s">
        <v>673</v>
      </c>
      <c r="B592" s="3">
        <v>385.8</v>
      </c>
      <c r="C592" s="4">
        <v>385.3</v>
      </c>
      <c r="D592" s="4">
        <v>391.4</v>
      </c>
      <c r="E592" s="4">
        <v>384.3</v>
      </c>
      <c r="F592" s="4" t="s">
        <v>1380</v>
      </c>
      <c r="G592" s="5">
        <f t="shared" si="9"/>
        <v>4.2859991579848357E-3</v>
      </c>
    </row>
    <row r="593" spans="1:7" ht="18">
      <c r="A593" s="2" t="s">
        <v>674</v>
      </c>
      <c r="B593" s="3">
        <v>384.15</v>
      </c>
      <c r="C593" s="4">
        <v>376.9</v>
      </c>
      <c r="D593" s="4">
        <v>385.75</v>
      </c>
      <c r="E593" s="4">
        <v>374.5</v>
      </c>
      <c r="F593" s="4" t="s">
        <v>1381</v>
      </c>
      <c r="G593" s="5">
        <f t="shared" si="9"/>
        <v>1.9053201040554107E-2</v>
      </c>
    </row>
    <row r="594" spans="1:7" ht="18">
      <c r="A594" s="2" t="s">
        <v>675</v>
      </c>
      <c r="B594" s="3">
        <v>376.9</v>
      </c>
      <c r="C594" s="4">
        <v>361.05</v>
      </c>
      <c r="D594" s="4">
        <v>379.15</v>
      </c>
      <c r="E594" s="4">
        <v>351.5</v>
      </c>
      <c r="F594" s="4" t="s">
        <v>1382</v>
      </c>
      <c r="G594" s="5">
        <f t="shared" si="9"/>
        <v>2.5664828206803249E-2</v>
      </c>
    </row>
    <row r="595" spans="1:7" ht="18">
      <c r="A595" s="2" t="s">
        <v>676</v>
      </c>
      <c r="B595" s="3">
        <v>367.35</v>
      </c>
      <c r="C595" s="4">
        <v>369.95</v>
      </c>
      <c r="D595" s="4">
        <v>374.5</v>
      </c>
      <c r="E595" s="4">
        <v>362.55</v>
      </c>
      <c r="F595" s="4" t="s">
        <v>1383</v>
      </c>
      <c r="G595" s="5">
        <f t="shared" si="9"/>
        <v>-1.4190386101201595E-2</v>
      </c>
    </row>
    <row r="596" spans="1:7" ht="18">
      <c r="A596" s="2" t="s">
        <v>677</v>
      </c>
      <c r="B596" s="3">
        <v>372.6</v>
      </c>
      <c r="C596" s="4">
        <v>357.9</v>
      </c>
      <c r="D596" s="4">
        <v>373.95</v>
      </c>
      <c r="E596" s="4">
        <v>353.5</v>
      </c>
      <c r="F596" s="4" t="s">
        <v>933</v>
      </c>
      <c r="G596" s="5">
        <f t="shared" si="9"/>
        <v>5.5596689947603653E-2</v>
      </c>
    </row>
    <row r="597" spans="1:7" ht="18">
      <c r="A597" s="2" t="s">
        <v>678</v>
      </c>
      <c r="B597" s="3">
        <v>352.45</v>
      </c>
      <c r="C597" s="4">
        <v>363.35</v>
      </c>
      <c r="D597" s="4">
        <v>366.4</v>
      </c>
      <c r="E597" s="4">
        <v>348.5</v>
      </c>
      <c r="F597" s="4" t="s">
        <v>1384</v>
      </c>
      <c r="G597" s="5">
        <f t="shared" si="9"/>
        <v>-2.8391530100866189E-2</v>
      </c>
    </row>
    <row r="598" spans="1:7" ht="18">
      <c r="A598" s="2" t="s">
        <v>679</v>
      </c>
      <c r="B598" s="3">
        <v>362.6</v>
      </c>
      <c r="C598" s="4">
        <v>363.7</v>
      </c>
      <c r="D598" s="4">
        <v>367</v>
      </c>
      <c r="E598" s="4">
        <v>358</v>
      </c>
      <c r="F598" s="4" t="s">
        <v>1385</v>
      </c>
      <c r="G598" s="5">
        <f t="shared" si="9"/>
        <v>-3.3039677632711404E-3</v>
      </c>
    </row>
    <row r="599" spans="1:7" ht="18">
      <c r="A599" s="2" t="s">
        <v>680</v>
      </c>
      <c r="B599" s="3">
        <v>363.8</v>
      </c>
      <c r="C599" s="4">
        <v>386.5</v>
      </c>
      <c r="D599" s="4">
        <v>387.15</v>
      </c>
      <c r="E599" s="4">
        <v>362.8</v>
      </c>
      <c r="F599" s="4" t="s">
        <v>1386</v>
      </c>
      <c r="G599" s="5">
        <f t="shared" si="9"/>
        <v>-4.9208935604871114E-2</v>
      </c>
    </row>
    <row r="600" spans="1:7" ht="18">
      <c r="A600" s="2" t="s">
        <v>681</v>
      </c>
      <c r="B600" s="3">
        <v>382.15</v>
      </c>
      <c r="C600" s="4">
        <v>387.2</v>
      </c>
      <c r="D600" s="4">
        <v>387.4</v>
      </c>
      <c r="E600" s="4">
        <v>379.8</v>
      </c>
      <c r="F600" s="4" t="s">
        <v>1387</v>
      </c>
      <c r="G600" s="5">
        <f t="shared" si="9"/>
        <v>3.9259308231785929E-4</v>
      </c>
    </row>
    <row r="601" spans="1:7" ht="18">
      <c r="A601" s="2" t="s">
        <v>682</v>
      </c>
      <c r="B601" s="3">
        <v>382</v>
      </c>
      <c r="C601" s="4">
        <v>372.05</v>
      </c>
      <c r="D601" s="4">
        <v>388.2</v>
      </c>
      <c r="E601" s="4">
        <v>372</v>
      </c>
      <c r="F601" s="4" t="s">
        <v>1388</v>
      </c>
      <c r="G601" s="5">
        <f t="shared" si="9"/>
        <v>1.7428484454166844E-2</v>
      </c>
    </row>
    <row r="602" spans="1:7" ht="18">
      <c r="A602" s="2" t="s">
        <v>683</v>
      </c>
      <c r="B602" s="3">
        <v>375.4</v>
      </c>
      <c r="C602" s="4">
        <v>382</v>
      </c>
      <c r="D602" s="4">
        <v>385.2</v>
      </c>
      <c r="E602" s="4">
        <v>373.85</v>
      </c>
      <c r="F602" s="4" t="s">
        <v>1389</v>
      </c>
      <c r="G602" s="5">
        <f t="shared" si="9"/>
        <v>-3.4172337244021349E-2</v>
      </c>
    </row>
    <row r="603" spans="1:7" ht="18">
      <c r="A603" s="2" t="s">
        <v>684</v>
      </c>
      <c r="B603" s="3">
        <v>388.45</v>
      </c>
      <c r="C603" s="4">
        <v>390.3</v>
      </c>
      <c r="D603" s="4">
        <v>392.95</v>
      </c>
      <c r="E603" s="4">
        <v>386.8</v>
      </c>
      <c r="F603" s="4" t="s">
        <v>1390</v>
      </c>
      <c r="G603" s="5">
        <f t="shared" si="9"/>
        <v>-1.8239138352127385E-2</v>
      </c>
    </row>
    <row r="604" spans="1:7" ht="18">
      <c r="A604" s="2" t="s">
        <v>685</v>
      </c>
      <c r="B604" s="3">
        <v>395.6</v>
      </c>
      <c r="C604" s="4">
        <v>395.4</v>
      </c>
      <c r="D604" s="4">
        <v>401.9</v>
      </c>
      <c r="E604" s="4">
        <v>391</v>
      </c>
      <c r="F604" s="4" t="s">
        <v>1048</v>
      </c>
      <c r="G604" s="5">
        <f t="shared" si="9"/>
        <v>5.0568901204066049E-4</v>
      </c>
    </row>
    <row r="605" spans="1:7" ht="18">
      <c r="A605" s="2" t="s">
        <v>686</v>
      </c>
      <c r="B605" s="3">
        <v>395.4</v>
      </c>
      <c r="C605" s="4">
        <v>383.85</v>
      </c>
      <c r="D605" s="4">
        <v>397.2</v>
      </c>
      <c r="E605" s="4">
        <v>375</v>
      </c>
      <c r="F605" s="4" t="s">
        <v>1368</v>
      </c>
      <c r="G605" s="5">
        <f t="shared" si="9"/>
        <v>3.9463534741313332E-2</v>
      </c>
    </row>
    <row r="606" spans="1:7" ht="18">
      <c r="A606" s="2" t="s">
        <v>687</v>
      </c>
      <c r="B606" s="3">
        <v>380.1</v>
      </c>
      <c r="C606" s="4">
        <v>390</v>
      </c>
      <c r="D606" s="4">
        <v>392.4</v>
      </c>
      <c r="E606" s="4">
        <v>378</v>
      </c>
      <c r="F606" s="4" t="s">
        <v>1391</v>
      </c>
      <c r="G606" s="5">
        <f t="shared" si="9"/>
        <v>-3.2229541649061472E-2</v>
      </c>
    </row>
    <row r="607" spans="1:7" ht="18">
      <c r="A607" s="2" t="s">
        <v>688</v>
      </c>
      <c r="B607" s="3">
        <v>392.55</v>
      </c>
      <c r="C607" s="4">
        <v>390.9</v>
      </c>
      <c r="D607" s="4">
        <v>399.9</v>
      </c>
      <c r="E607" s="4">
        <v>388.85</v>
      </c>
      <c r="F607" s="4" t="s">
        <v>895</v>
      </c>
      <c r="G607" s="5">
        <f t="shared" si="9"/>
        <v>8.6990442388673768E-3</v>
      </c>
    </row>
    <row r="608" spans="1:7" ht="18">
      <c r="A608" s="2" t="s">
        <v>689</v>
      </c>
      <c r="B608" s="3">
        <v>389.15</v>
      </c>
      <c r="C608" s="4">
        <v>392</v>
      </c>
      <c r="D608" s="4">
        <v>398</v>
      </c>
      <c r="E608" s="4">
        <v>388.05</v>
      </c>
      <c r="F608" s="4" t="s">
        <v>1392</v>
      </c>
      <c r="G608" s="5">
        <f t="shared" si="9"/>
        <v>1.284934148892675E-4</v>
      </c>
    </row>
    <row r="609" spans="1:7" ht="18">
      <c r="A609" s="2" t="s">
        <v>690</v>
      </c>
      <c r="B609" s="3">
        <v>389.1</v>
      </c>
      <c r="C609" s="4">
        <v>389.9</v>
      </c>
      <c r="D609" s="4">
        <v>393.75</v>
      </c>
      <c r="E609" s="4">
        <v>382.75</v>
      </c>
      <c r="F609" s="4" t="s">
        <v>1393</v>
      </c>
      <c r="G609" s="5">
        <f t="shared" si="9"/>
        <v>5.1413882880643801E-4</v>
      </c>
    </row>
    <row r="610" spans="1:7" ht="18">
      <c r="A610" s="2" t="s">
        <v>691</v>
      </c>
      <c r="B610" s="3">
        <v>388.9</v>
      </c>
      <c r="C610" s="4">
        <v>394.1</v>
      </c>
      <c r="D610" s="4">
        <v>398</v>
      </c>
      <c r="E610" s="4">
        <v>386.25</v>
      </c>
      <c r="F610" s="4" t="s">
        <v>1394</v>
      </c>
      <c r="G610" s="5">
        <f t="shared" si="9"/>
        <v>-1.1885883426757629E-2</v>
      </c>
    </row>
    <row r="611" spans="1:7" ht="18">
      <c r="A611" s="2" t="s">
        <v>692</v>
      </c>
      <c r="B611" s="3">
        <v>393.55</v>
      </c>
      <c r="C611" s="4">
        <v>405.55</v>
      </c>
      <c r="D611" s="4">
        <v>410.95</v>
      </c>
      <c r="E611" s="4">
        <v>392.5</v>
      </c>
      <c r="F611" s="4" t="s">
        <v>1395</v>
      </c>
      <c r="G611" s="5">
        <f t="shared" si="9"/>
        <v>-3.9606671127738059E-2</v>
      </c>
    </row>
    <row r="612" spans="1:7" ht="18">
      <c r="A612" s="2" t="s">
        <v>693</v>
      </c>
      <c r="B612" s="3">
        <v>409.45</v>
      </c>
      <c r="C612" s="4">
        <v>388.3</v>
      </c>
      <c r="D612" s="4">
        <v>411</v>
      </c>
      <c r="E612" s="4">
        <v>388.3</v>
      </c>
      <c r="F612" s="4" t="s">
        <v>915</v>
      </c>
      <c r="G612" s="5">
        <f t="shared" si="9"/>
        <v>2.8614078283314252E-2</v>
      </c>
    </row>
    <row r="613" spans="1:7" ht="18">
      <c r="A613" s="2" t="s">
        <v>694</v>
      </c>
      <c r="B613" s="3">
        <v>397.9</v>
      </c>
      <c r="C613" s="4">
        <v>397.8</v>
      </c>
      <c r="D613" s="4">
        <v>402.55</v>
      </c>
      <c r="E613" s="4">
        <v>391.3</v>
      </c>
      <c r="F613" s="4" t="s">
        <v>1396</v>
      </c>
      <c r="G613" s="5">
        <f t="shared" si="9"/>
        <v>1.0738527802406795E-2</v>
      </c>
    </row>
    <row r="614" spans="1:7" ht="18">
      <c r="A614" s="2" t="s">
        <v>695</v>
      </c>
      <c r="B614" s="3">
        <v>393.65</v>
      </c>
      <c r="C614" s="4">
        <v>388.35</v>
      </c>
      <c r="D614" s="4">
        <v>395</v>
      </c>
      <c r="E614" s="4">
        <v>378.05</v>
      </c>
      <c r="F614" s="4" t="s">
        <v>1397</v>
      </c>
      <c r="G614" s="5">
        <f t="shared" si="9"/>
        <v>1.8200963863992337E-2</v>
      </c>
    </row>
    <row r="615" spans="1:7" ht="18">
      <c r="A615" s="2" t="s">
        <v>696</v>
      </c>
      <c r="B615" s="3">
        <v>386.55</v>
      </c>
      <c r="C615" s="4">
        <v>396</v>
      </c>
      <c r="D615" s="4">
        <v>399.4</v>
      </c>
      <c r="E615" s="4">
        <v>384</v>
      </c>
      <c r="F615" s="4" t="s">
        <v>1398</v>
      </c>
      <c r="G615" s="5">
        <f t="shared" si="9"/>
        <v>-2.1497948843944334E-2</v>
      </c>
    </row>
    <row r="616" spans="1:7" ht="18">
      <c r="A616" s="2" t="s">
        <v>697</v>
      </c>
      <c r="B616" s="3">
        <v>394.95</v>
      </c>
      <c r="C616" s="4">
        <v>405</v>
      </c>
      <c r="D616" s="4">
        <v>406.9</v>
      </c>
      <c r="E616" s="4">
        <v>392.65</v>
      </c>
      <c r="F616" s="4" t="s">
        <v>1399</v>
      </c>
      <c r="G616" s="5">
        <f t="shared" si="9"/>
        <v>-2.3026921569425221E-2</v>
      </c>
    </row>
    <row r="617" spans="1:7" ht="18">
      <c r="A617" s="2" t="s">
        <v>698</v>
      </c>
      <c r="B617" s="3">
        <v>404.15</v>
      </c>
      <c r="C617" s="4">
        <v>397</v>
      </c>
      <c r="D617" s="4">
        <v>406.5</v>
      </c>
      <c r="E617" s="4">
        <v>391.45</v>
      </c>
      <c r="F617" s="4" t="s">
        <v>1400</v>
      </c>
      <c r="G617" s="5">
        <f t="shared" si="9"/>
        <v>-8.2548365010640685E-3</v>
      </c>
    </row>
    <row r="618" spans="1:7" ht="18">
      <c r="A618" s="2" t="s">
        <v>699</v>
      </c>
      <c r="B618" s="3">
        <v>407.5</v>
      </c>
      <c r="C618" s="4">
        <v>399</v>
      </c>
      <c r="D618" s="4">
        <v>409</v>
      </c>
      <c r="E618" s="4">
        <v>397.1</v>
      </c>
      <c r="F618" s="4" t="s">
        <v>1401</v>
      </c>
      <c r="G618" s="5">
        <f t="shared" si="9"/>
        <v>3.7122302860033755E-2</v>
      </c>
    </row>
    <row r="619" spans="1:7" ht="18">
      <c r="A619" s="2" t="s">
        <v>700</v>
      </c>
      <c r="B619" s="3">
        <v>392.65</v>
      </c>
      <c r="C619" s="4">
        <v>400.5</v>
      </c>
      <c r="D619" s="4">
        <v>401.1</v>
      </c>
      <c r="E619" s="4">
        <v>390.55</v>
      </c>
      <c r="F619" s="4" t="s">
        <v>1402</v>
      </c>
      <c r="G619" s="5">
        <f t="shared" si="9"/>
        <v>-3.41731731727975E-2</v>
      </c>
    </row>
    <row r="620" spans="1:7" ht="18">
      <c r="A620" s="2" t="s">
        <v>701</v>
      </c>
      <c r="B620" s="3">
        <v>406.3</v>
      </c>
      <c r="C620" s="4">
        <v>405</v>
      </c>
      <c r="D620" s="4">
        <v>409.8</v>
      </c>
      <c r="E620" s="4">
        <v>400</v>
      </c>
      <c r="F620" s="4" t="s">
        <v>1403</v>
      </c>
      <c r="G620" s="5">
        <f t="shared" si="9"/>
        <v>9.6451842081516932E-3</v>
      </c>
    </row>
    <row r="621" spans="1:7" ht="18">
      <c r="A621" s="2" t="s">
        <v>702</v>
      </c>
      <c r="B621" s="3">
        <v>402.4</v>
      </c>
      <c r="C621" s="4">
        <v>395</v>
      </c>
      <c r="D621" s="4">
        <v>403.15</v>
      </c>
      <c r="E621" s="4">
        <v>386.35</v>
      </c>
      <c r="F621" s="4" t="s">
        <v>1404</v>
      </c>
      <c r="G621" s="5">
        <f t="shared" si="9"/>
        <v>2.4655336943168668E-2</v>
      </c>
    </row>
    <row r="622" spans="1:7" ht="18">
      <c r="A622" s="2" t="s">
        <v>717</v>
      </c>
      <c r="B622" s="3">
        <v>392.6</v>
      </c>
      <c r="C622" s="4">
        <v>397.8</v>
      </c>
      <c r="D622" s="4">
        <v>397.8</v>
      </c>
      <c r="E622" s="4">
        <v>388.6</v>
      </c>
      <c r="F622" s="4" t="s">
        <v>1405</v>
      </c>
      <c r="G622" s="5">
        <f t="shared" si="9"/>
        <v>-3.1788443069726336E-3</v>
      </c>
    </row>
    <row r="623" spans="1:7" ht="18">
      <c r="A623" s="2" t="s">
        <v>703</v>
      </c>
      <c r="B623" s="3">
        <v>393.85</v>
      </c>
      <c r="C623" s="4">
        <v>394</v>
      </c>
      <c r="D623" s="4">
        <v>404.2</v>
      </c>
      <c r="E623" s="4">
        <v>392.25</v>
      </c>
      <c r="F623" s="4" t="s">
        <v>1406</v>
      </c>
      <c r="G623" s="5">
        <f t="shared" si="9"/>
        <v>8.4141240930269475E-3</v>
      </c>
    </row>
    <row r="624" spans="1:7" ht="18">
      <c r="A624" s="2" t="s">
        <v>704</v>
      </c>
      <c r="B624" s="3">
        <v>390.55</v>
      </c>
      <c r="C624" s="4">
        <v>400</v>
      </c>
      <c r="D624" s="4">
        <v>412.65</v>
      </c>
      <c r="E624" s="4">
        <v>386.2</v>
      </c>
      <c r="F624" s="4" t="s">
        <v>1407</v>
      </c>
      <c r="G624" s="5">
        <f t="shared" si="9"/>
        <v>-3.2620485653697129E-2</v>
      </c>
    </row>
    <row r="625" spans="1:7" ht="18">
      <c r="A625" s="2" t="s">
        <v>705</v>
      </c>
      <c r="B625" s="3">
        <v>403.5</v>
      </c>
      <c r="C625" s="4">
        <v>407</v>
      </c>
      <c r="D625" s="4">
        <v>411</v>
      </c>
      <c r="E625" s="4">
        <v>392.5</v>
      </c>
      <c r="F625" s="4" t="s">
        <v>1408</v>
      </c>
      <c r="G625" s="5">
        <f t="shared" si="9"/>
        <v>-1.6096084698498598E-3</v>
      </c>
    </row>
    <row r="626" spans="1:7" ht="18">
      <c r="A626" s="2" t="s">
        <v>706</v>
      </c>
      <c r="B626" s="3">
        <v>404.15</v>
      </c>
      <c r="C626" s="4">
        <v>415.45</v>
      </c>
      <c r="D626" s="4">
        <v>423.75</v>
      </c>
      <c r="E626" s="4">
        <v>402.65</v>
      </c>
      <c r="F626" s="4" t="s">
        <v>1409</v>
      </c>
      <c r="G626" s="5">
        <f t="shared" si="9"/>
        <v>-2.8177750078738399E-2</v>
      </c>
    </row>
    <row r="627" spans="1:7" ht="18">
      <c r="A627" s="2" t="s">
        <v>707</v>
      </c>
      <c r="B627" s="3">
        <v>415.7</v>
      </c>
      <c r="C627" s="4">
        <v>410</v>
      </c>
      <c r="D627" s="4">
        <v>418.55</v>
      </c>
      <c r="E627" s="4">
        <v>404</v>
      </c>
      <c r="F627" s="4" t="s">
        <v>1410</v>
      </c>
      <c r="G627" s="5">
        <f t="shared" si="9"/>
        <v>1.1979089341214208E-2</v>
      </c>
    </row>
    <row r="628" spans="1:7" ht="18">
      <c r="A628" s="2" t="s">
        <v>708</v>
      </c>
      <c r="B628" s="3">
        <v>410.75</v>
      </c>
      <c r="C628" s="4">
        <v>416</v>
      </c>
      <c r="D628" s="4">
        <v>416</v>
      </c>
      <c r="E628" s="4">
        <v>405.1</v>
      </c>
      <c r="F628" s="4" t="s">
        <v>1411</v>
      </c>
      <c r="G628" s="5">
        <f t="shared" si="9"/>
        <v>-1.8811600188687969E-2</v>
      </c>
    </row>
    <row r="629" spans="1:7" ht="18">
      <c r="A629" s="2" t="s">
        <v>709</v>
      </c>
      <c r="B629" s="3">
        <v>418.55</v>
      </c>
      <c r="C629" s="4">
        <v>425.4</v>
      </c>
      <c r="D629" s="4">
        <v>427.5</v>
      </c>
      <c r="E629" s="4">
        <v>417.5</v>
      </c>
      <c r="F629" s="4" t="s">
        <v>1412</v>
      </c>
      <c r="G629" s="5">
        <f t="shared" si="9"/>
        <v>-5.9552343699358504E-3</v>
      </c>
    </row>
    <row r="630" spans="1:7" ht="18">
      <c r="A630" s="2" t="s">
        <v>710</v>
      </c>
      <c r="B630" s="3">
        <v>421.05</v>
      </c>
      <c r="C630" s="4">
        <v>438.3</v>
      </c>
      <c r="D630" s="4">
        <v>440.9</v>
      </c>
      <c r="E630" s="4">
        <v>419.2</v>
      </c>
      <c r="F630" s="4" t="s">
        <v>1413</v>
      </c>
      <c r="G630" s="5">
        <f t="shared" si="9"/>
        <v>-3.8210822076272334E-2</v>
      </c>
    </row>
    <row r="631" spans="1:7" ht="18">
      <c r="A631" s="2" t="s">
        <v>711</v>
      </c>
      <c r="B631" s="3">
        <v>437.45</v>
      </c>
      <c r="C631" s="4">
        <v>439</v>
      </c>
      <c r="D631" s="4">
        <v>439.2</v>
      </c>
      <c r="E631" s="4">
        <v>428.3</v>
      </c>
      <c r="F631" s="4" t="s">
        <v>1414</v>
      </c>
      <c r="G631" s="5">
        <f t="shared" si="9"/>
        <v>-4.7890627449141314E-3</v>
      </c>
    </row>
    <row r="632" spans="1:7" ht="18">
      <c r="A632" s="2" t="s">
        <v>712</v>
      </c>
      <c r="B632" s="3">
        <v>439.55</v>
      </c>
      <c r="C632" s="4">
        <v>439.2</v>
      </c>
      <c r="D632" s="4">
        <v>449.7</v>
      </c>
      <c r="E632" s="4">
        <v>438.05</v>
      </c>
      <c r="F632" s="4" t="s">
        <v>1415</v>
      </c>
      <c r="G632" s="5">
        <f t="shared" si="9"/>
        <v>7.9658610186677408E-4</v>
      </c>
    </row>
    <row r="633" spans="1:7" ht="18">
      <c r="A633" s="2" t="s">
        <v>713</v>
      </c>
      <c r="B633" s="3">
        <v>439.2</v>
      </c>
      <c r="C633" s="4">
        <v>442</v>
      </c>
      <c r="D633" s="4">
        <v>453.4</v>
      </c>
      <c r="E633" s="4">
        <v>436.25</v>
      </c>
      <c r="F633" s="4" t="s">
        <v>1416</v>
      </c>
      <c r="G633" s="5">
        <f t="shared" si="9"/>
        <v>6.9686693160934355E-3</v>
      </c>
    </row>
    <row r="634" spans="1:7" ht="18">
      <c r="A634" s="2" t="s">
        <v>714</v>
      </c>
      <c r="B634" s="3">
        <v>436.15</v>
      </c>
      <c r="C634" s="4">
        <v>434.2</v>
      </c>
      <c r="D634" s="4">
        <v>438.2</v>
      </c>
      <c r="E634" s="4">
        <v>427</v>
      </c>
      <c r="F634" s="4" t="s">
        <v>1417</v>
      </c>
      <c r="G634" s="5">
        <f t="shared" si="9"/>
        <v>9.1753647909722038E-4</v>
      </c>
    </row>
    <row r="635" spans="1:7" ht="18">
      <c r="A635" s="2" t="s">
        <v>715</v>
      </c>
      <c r="B635" s="3">
        <v>435.75</v>
      </c>
      <c r="C635" s="4">
        <v>430.95</v>
      </c>
      <c r="D635" s="4">
        <v>439.3</v>
      </c>
      <c r="E635" s="4">
        <v>429.75</v>
      </c>
      <c r="F635" s="4" t="s">
        <v>1418</v>
      </c>
      <c r="G635" s="5">
        <f t="shared" si="9"/>
        <v>2.0167582007974021E-2</v>
      </c>
    </row>
    <row r="636" spans="1:7" ht="18">
      <c r="A636" s="2" t="s">
        <v>716</v>
      </c>
      <c r="B636" s="3">
        <v>427.05</v>
      </c>
      <c r="C636" s="4">
        <v>440.25</v>
      </c>
      <c r="D636" s="4">
        <v>445.95</v>
      </c>
      <c r="E636" s="4">
        <v>425.5</v>
      </c>
      <c r="F636" s="4" t="s">
        <v>1419</v>
      </c>
      <c r="G636" s="5">
        <f t="shared" si="9"/>
        <v>-3.7909432574439635E-2</v>
      </c>
    </row>
    <row r="637" spans="1:7" ht="18">
      <c r="A637" s="2" t="s">
        <v>718</v>
      </c>
      <c r="B637" s="3">
        <v>443.55</v>
      </c>
      <c r="C637" s="4">
        <v>453.6</v>
      </c>
      <c r="D637" s="4">
        <v>456.1</v>
      </c>
      <c r="E637" s="4">
        <v>442.2</v>
      </c>
      <c r="F637" s="4" t="s">
        <v>1420</v>
      </c>
      <c r="G637" s="5">
        <f t="shared" si="9"/>
        <v>-2.2405217446946395E-2</v>
      </c>
    </row>
    <row r="638" spans="1:7" ht="18">
      <c r="A638" s="2" t="s">
        <v>719</v>
      </c>
      <c r="B638" s="3">
        <v>453.6</v>
      </c>
      <c r="C638" s="4">
        <v>459</v>
      </c>
      <c r="D638" s="4">
        <v>462.5</v>
      </c>
      <c r="E638" s="4">
        <v>452.3</v>
      </c>
      <c r="F638" s="4" t="s">
        <v>1421</v>
      </c>
      <c r="G638" s="5">
        <f t="shared" si="9"/>
        <v>-8.0145348574327587E-3</v>
      </c>
    </row>
    <row r="639" spans="1:7" ht="18">
      <c r="A639" s="2" t="s">
        <v>720</v>
      </c>
      <c r="B639" s="3">
        <v>457.25</v>
      </c>
      <c r="C639" s="4">
        <v>462</v>
      </c>
      <c r="D639" s="4">
        <v>468.55</v>
      </c>
      <c r="E639" s="4">
        <v>456.15</v>
      </c>
      <c r="F639" s="4" t="s">
        <v>1422</v>
      </c>
      <c r="G639" s="5">
        <f t="shared" si="9"/>
        <v>-4.7998346759188203E-3</v>
      </c>
    </row>
    <row r="640" spans="1:7" ht="18">
      <c r="A640" s="2" t="s">
        <v>721</v>
      </c>
      <c r="B640" s="3">
        <v>459.45</v>
      </c>
      <c r="C640" s="4">
        <v>468</v>
      </c>
      <c r="D640" s="4">
        <v>473.1</v>
      </c>
      <c r="E640" s="4">
        <v>455</v>
      </c>
      <c r="F640" s="4" t="s">
        <v>1423</v>
      </c>
      <c r="G640" s="5">
        <f t="shared" si="9"/>
        <v>-1.8331330656371526E-2</v>
      </c>
    </row>
    <row r="641" spans="1:7" ht="18">
      <c r="A641" s="2" t="s">
        <v>722</v>
      </c>
      <c r="B641" s="3">
        <v>467.95</v>
      </c>
      <c r="C641" s="4">
        <v>477.8</v>
      </c>
      <c r="D641" s="4">
        <v>478.55</v>
      </c>
      <c r="E641" s="4">
        <v>466.1</v>
      </c>
      <c r="F641" s="4" t="s">
        <v>1424</v>
      </c>
      <c r="G641" s="5">
        <f t="shared" si="9"/>
        <v>-2.0830782288443699E-2</v>
      </c>
    </row>
    <row r="642" spans="1:7" ht="18">
      <c r="A642" s="2" t="s">
        <v>723</v>
      </c>
      <c r="B642" s="3">
        <v>477.8</v>
      </c>
      <c r="C642" s="4">
        <v>477.65</v>
      </c>
      <c r="D642" s="4">
        <v>482.5</v>
      </c>
      <c r="E642" s="4">
        <v>472.5</v>
      </c>
      <c r="F642" s="4" t="s">
        <v>1425</v>
      </c>
      <c r="G642" s="5">
        <f t="shared" si="9"/>
        <v>5.4564668432741416E-3</v>
      </c>
    </row>
    <row r="643" spans="1:7" ht="18">
      <c r="A643" s="2" t="s">
        <v>724</v>
      </c>
      <c r="B643" s="3">
        <v>475.2</v>
      </c>
      <c r="C643" s="4">
        <v>477.55</v>
      </c>
      <c r="D643" s="4">
        <v>480.4</v>
      </c>
      <c r="E643" s="4">
        <v>468.4</v>
      </c>
      <c r="F643" s="4" t="s">
        <v>1426</v>
      </c>
      <c r="G643" s="5">
        <f t="shared" si="9"/>
        <v>-5.9795614830200402E-3</v>
      </c>
    </row>
    <row r="644" spans="1:7" ht="18">
      <c r="A644" s="2" t="s">
        <v>725</v>
      </c>
      <c r="B644" s="3">
        <v>478.05</v>
      </c>
      <c r="C644" s="4">
        <v>480</v>
      </c>
      <c r="D644" s="4">
        <v>487.55</v>
      </c>
      <c r="E644" s="4">
        <v>475.1</v>
      </c>
      <c r="F644" s="4" t="s">
        <v>1427</v>
      </c>
      <c r="G644" s="5">
        <f t="shared" ref="G644:G707" si="10">(LN(B644/B645))</f>
        <v>-2.2983712583160743E-3</v>
      </c>
    </row>
    <row r="645" spans="1:7" ht="18">
      <c r="A645" s="2" t="s">
        <v>726</v>
      </c>
      <c r="B645" s="3">
        <v>479.15</v>
      </c>
      <c r="C645" s="4">
        <v>479.5</v>
      </c>
      <c r="D645" s="4">
        <v>482.2</v>
      </c>
      <c r="E645" s="4">
        <v>474.05</v>
      </c>
      <c r="F645" s="4" t="s">
        <v>1428</v>
      </c>
      <c r="G645" s="5">
        <f t="shared" si="10"/>
        <v>4.2875882677098588E-3</v>
      </c>
    </row>
    <row r="646" spans="1:7" ht="18">
      <c r="A646" s="2" t="s">
        <v>727</v>
      </c>
      <c r="B646" s="3">
        <v>477.1</v>
      </c>
      <c r="C646" s="4">
        <v>476.05</v>
      </c>
      <c r="D646" s="4">
        <v>484.5</v>
      </c>
      <c r="E646" s="4">
        <v>474.5</v>
      </c>
      <c r="F646" s="4" t="s">
        <v>1429</v>
      </c>
      <c r="G646" s="5">
        <f t="shared" si="10"/>
        <v>4.2008043291857852E-3</v>
      </c>
    </row>
    <row r="647" spans="1:7" ht="18">
      <c r="A647" s="2" t="s">
        <v>728</v>
      </c>
      <c r="B647" s="3">
        <v>475.1</v>
      </c>
      <c r="C647" s="4">
        <v>470.1</v>
      </c>
      <c r="D647" s="4">
        <v>479.3</v>
      </c>
      <c r="E647" s="4">
        <v>469.1</v>
      </c>
      <c r="F647" s="4" t="s">
        <v>913</v>
      </c>
      <c r="G647" s="5">
        <f t="shared" si="10"/>
        <v>1.047351546978979E-2</v>
      </c>
    </row>
    <row r="648" spans="1:7" ht="18">
      <c r="A648" s="2" t="s">
        <v>729</v>
      </c>
      <c r="B648" s="3">
        <v>470.15</v>
      </c>
      <c r="C648" s="4">
        <v>464.25</v>
      </c>
      <c r="D648" s="4">
        <v>477.2</v>
      </c>
      <c r="E648" s="4">
        <v>464</v>
      </c>
      <c r="F648" s="4" t="s">
        <v>1430</v>
      </c>
      <c r="G648" s="5">
        <f t="shared" si="10"/>
        <v>2.1281972609898718E-2</v>
      </c>
    </row>
    <row r="649" spans="1:7" ht="18">
      <c r="A649" s="2" t="s">
        <v>730</v>
      </c>
      <c r="B649" s="3">
        <v>460.25</v>
      </c>
      <c r="C649" s="4">
        <v>452</v>
      </c>
      <c r="D649" s="4">
        <v>462</v>
      </c>
      <c r="E649" s="4">
        <v>450.85</v>
      </c>
      <c r="F649" s="4" t="s">
        <v>1431</v>
      </c>
      <c r="G649" s="5">
        <f t="shared" si="10"/>
        <v>1.7313603641436505E-2</v>
      </c>
    </row>
    <row r="650" spans="1:7" ht="18">
      <c r="A650" s="2" t="s">
        <v>746</v>
      </c>
      <c r="B650" s="3">
        <v>452.35</v>
      </c>
      <c r="C650" s="4">
        <v>444.25</v>
      </c>
      <c r="D650" s="4">
        <v>453.5</v>
      </c>
      <c r="E650" s="4">
        <v>438.55</v>
      </c>
      <c r="F650" s="4" t="s">
        <v>1432</v>
      </c>
      <c r="G650" s="5">
        <f t="shared" si="10"/>
        <v>2.3146334394052639E-2</v>
      </c>
    </row>
    <row r="651" spans="1:7" ht="18">
      <c r="A651" s="2" t="s">
        <v>731</v>
      </c>
      <c r="B651" s="3">
        <v>442</v>
      </c>
      <c r="C651" s="4">
        <v>446.25</v>
      </c>
      <c r="D651" s="4">
        <v>452</v>
      </c>
      <c r="E651" s="4">
        <v>440.8</v>
      </c>
      <c r="F651" s="4" t="s">
        <v>1433</v>
      </c>
      <c r="G651" s="5">
        <f t="shared" si="10"/>
        <v>-1.7159620282826284E-2</v>
      </c>
    </row>
    <row r="652" spans="1:7" ht="18">
      <c r="A652" s="2" t="s">
        <v>732</v>
      </c>
      <c r="B652" s="3">
        <v>449.65</v>
      </c>
      <c r="C652" s="4">
        <v>454.4</v>
      </c>
      <c r="D652" s="4">
        <v>456.8</v>
      </c>
      <c r="E652" s="4">
        <v>446.65</v>
      </c>
      <c r="F652" s="4" t="s">
        <v>1434</v>
      </c>
      <c r="G652" s="5">
        <f t="shared" si="10"/>
        <v>-6.0972418814409339E-3</v>
      </c>
    </row>
    <row r="653" spans="1:7" ht="18">
      <c r="A653" s="2" t="s">
        <v>733</v>
      </c>
      <c r="B653" s="3">
        <v>452.4</v>
      </c>
      <c r="C653" s="4">
        <v>448</v>
      </c>
      <c r="D653" s="4">
        <v>457.8</v>
      </c>
      <c r="E653" s="4">
        <v>445.15</v>
      </c>
      <c r="F653" s="4" t="s">
        <v>1022</v>
      </c>
      <c r="G653" s="5">
        <f t="shared" si="10"/>
        <v>1.3799462243533268E-2</v>
      </c>
    </row>
    <row r="654" spans="1:7" ht="18">
      <c r="A654" s="2" t="s">
        <v>734</v>
      </c>
      <c r="B654" s="3">
        <v>446.2</v>
      </c>
      <c r="C654" s="4">
        <v>457.55</v>
      </c>
      <c r="D654" s="4">
        <v>462.8</v>
      </c>
      <c r="E654" s="4">
        <v>444</v>
      </c>
      <c r="F654" s="4" t="s">
        <v>1435</v>
      </c>
      <c r="G654" s="5">
        <f t="shared" si="10"/>
        <v>-2.5118886362955051E-2</v>
      </c>
    </row>
    <row r="655" spans="1:7" ht="18">
      <c r="A655" s="2" t="s">
        <v>735</v>
      </c>
      <c r="B655" s="3">
        <v>457.55</v>
      </c>
      <c r="C655" s="4">
        <v>465.75</v>
      </c>
      <c r="D655" s="4">
        <v>467.5</v>
      </c>
      <c r="E655" s="4">
        <v>451.2</v>
      </c>
      <c r="F655" s="4" t="s">
        <v>1436</v>
      </c>
      <c r="G655" s="5">
        <f t="shared" si="10"/>
        <v>-1.4213877885743001E-2</v>
      </c>
    </row>
    <row r="656" spans="1:7" ht="18">
      <c r="A656" s="2" t="s">
        <v>736</v>
      </c>
      <c r="B656" s="3">
        <v>464.1</v>
      </c>
      <c r="C656" s="4">
        <v>450.75</v>
      </c>
      <c r="D656" s="4">
        <v>469.7</v>
      </c>
      <c r="E656" s="4">
        <v>450.05</v>
      </c>
      <c r="F656" s="4" t="s">
        <v>1232</v>
      </c>
      <c r="G656" s="5">
        <f t="shared" si="10"/>
        <v>2.2553660668069658E-2</v>
      </c>
    </row>
    <row r="657" spans="1:7" ht="18">
      <c r="A657" s="2" t="s">
        <v>737</v>
      </c>
      <c r="B657" s="3">
        <v>453.75</v>
      </c>
      <c r="C657" s="4">
        <v>453</v>
      </c>
      <c r="D657" s="4">
        <v>461.35</v>
      </c>
      <c r="E657" s="4">
        <v>452.25</v>
      </c>
      <c r="F657" s="4" t="s">
        <v>1437</v>
      </c>
      <c r="G657" s="5">
        <f t="shared" si="10"/>
        <v>8.1876978759661545E-3</v>
      </c>
    </row>
    <row r="658" spans="1:7" ht="18">
      <c r="A658" s="2" t="s">
        <v>738</v>
      </c>
      <c r="B658" s="3">
        <v>450.05</v>
      </c>
      <c r="C658" s="4">
        <v>456.85</v>
      </c>
      <c r="D658" s="4">
        <v>459.55</v>
      </c>
      <c r="E658" s="4">
        <v>444.5</v>
      </c>
      <c r="F658" s="4" t="s">
        <v>1438</v>
      </c>
      <c r="G658" s="5">
        <f t="shared" si="10"/>
        <v>-1.2585725855678192E-2</v>
      </c>
    </row>
    <row r="659" spans="1:7" ht="18">
      <c r="A659" s="2" t="s">
        <v>739</v>
      </c>
      <c r="B659" s="3">
        <v>455.75</v>
      </c>
      <c r="C659" s="4">
        <v>446</v>
      </c>
      <c r="D659" s="4">
        <v>466.75</v>
      </c>
      <c r="E659" s="4">
        <v>445.55</v>
      </c>
      <c r="F659" s="4" t="s">
        <v>1439</v>
      </c>
      <c r="G659" s="5">
        <f t="shared" si="10"/>
        <v>2.645774604444405E-2</v>
      </c>
    </row>
    <row r="660" spans="1:7" ht="18">
      <c r="A660" s="2" t="s">
        <v>740</v>
      </c>
      <c r="B660" s="3">
        <v>443.85</v>
      </c>
      <c r="C660" s="4">
        <v>448.85</v>
      </c>
      <c r="D660" s="4">
        <v>452.6</v>
      </c>
      <c r="E660" s="4">
        <v>442.4</v>
      </c>
      <c r="F660" s="4" t="s">
        <v>1440</v>
      </c>
      <c r="G660" s="5">
        <f t="shared" si="10"/>
        <v>-6.7363003130726015E-3</v>
      </c>
    </row>
    <row r="661" spans="1:7" ht="18">
      <c r="A661" s="2" t="s">
        <v>741</v>
      </c>
      <c r="B661" s="3">
        <v>446.85</v>
      </c>
      <c r="C661" s="4">
        <v>448</v>
      </c>
      <c r="D661" s="4">
        <v>450.75</v>
      </c>
      <c r="E661" s="4">
        <v>441.2</v>
      </c>
      <c r="F661" s="4" t="s">
        <v>1441</v>
      </c>
      <c r="G661" s="5">
        <f t="shared" si="10"/>
        <v>6.2857991228878925E-3</v>
      </c>
    </row>
    <row r="662" spans="1:7" ht="18">
      <c r="A662" s="2" t="s">
        <v>742</v>
      </c>
      <c r="B662" s="3">
        <v>444.05</v>
      </c>
      <c r="C662" s="4">
        <v>447.1</v>
      </c>
      <c r="D662" s="4">
        <v>457.7</v>
      </c>
      <c r="E662" s="4">
        <v>439.1</v>
      </c>
      <c r="F662" s="4" t="s">
        <v>1442</v>
      </c>
      <c r="G662" s="5">
        <f t="shared" si="10"/>
        <v>-6.7332764768139874E-3</v>
      </c>
    </row>
    <row r="663" spans="1:7" ht="18">
      <c r="A663" s="2" t="s">
        <v>743</v>
      </c>
      <c r="B663" s="3">
        <v>447.05</v>
      </c>
      <c r="C663" s="4">
        <v>454.7</v>
      </c>
      <c r="D663" s="4">
        <v>460</v>
      </c>
      <c r="E663" s="4">
        <v>442.5</v>
      </c>
      <c r="F663" s="4" t="s">
        <v>1304</v>
      </c>
      <c r="G663" s="5">
        <f t="shared" si="10"/>
        <v>-1.3883712765476498E-2</v>
      </c>
    </row>
    <row r="664" spans="1:7" ht="18">
      <c r="A664" s="2" t="s">
        <v>744</v>
      </c>
      <c r="B664" s="3">
        <v>453.3</v>
      </c>
      <c r="C664" s="4">
        <v>446</v>
      </c>
      <c r="D664" s="4">
        <v>456.75</v>
      </c>
      <c r="E664" s="4">
        <v>439</v>
      </c>
      <c r="F664" s="4" t="s">
        <v>1022</v>
      </c>
      <c r="G664" s="5">
        <f t="shared" si="10"/>
        <v>1.7244683888074711E-2</v>
      </c>
    </row>
    <row r="665" spans="1:7" ht="18">
      <c r="A665" s="2" t="s">
        <v>745</v>
      </c>
      <c r="B665" s="3">
        <v>445.55</v>
      </c>
      <c r="C665" s="4">
        <v>448.1</v>
      </c>
      <c r="D665" s="4">
        <v>450.55</v>
      </c>
      <c r="E665" s="4">
        <v>443.15</v>
      </c>
      <c r="F665" s="4" t="s">
        <v>1443</v>
      </c>
      <c r="G665" s="5">
        <f t="shared" si="10"/>
        <v>9.9245203906151696E-3</v>
      </c>
    </row>
    <row r="666" spans="1:7" ht="18">
      <c r="A666" s="2" t="s">
        <v>747</v>
      </c>
      <c r="B666" s="3">
        <v>441.15</v>
      </c>
      <c r="C666" s="4">
        <v>440.05</v>
      </c>
      <c r="D666" s="4">
        <v>444.7</v>
      </c>
      <c r="E666" s="4">
        <v>437.5</v>
      </c>
      <c r="F666" s="4" t="s">
        <v>947</v>
      </c>
      <c r="G666" s="5">
        <f t="shared" si="10"/>
        <v>8.4225401158401474E-3</v>
      </c>
    </row>
    <row r="667" spans="1:7" ht="18">
      <c r="A667" s="2" t="s">
        <v>748</v>
      </c>
      <c r="B667" s="3">
        <v>437.45</v>
      </c>
      <c r="C667" s="4">
        <v>435</v>
      </c>
      <c r="D667" s="4">
        <v>441</v>
      </c>
      <c r="E667" s="4">
        <v>429.05</v>
      </c>
      <c r="F667" s="4" t="s">
        <v>1444</v>
      </c>
      <c r="G667" s="5">
        <f t="shared" si="10"/>
        <v>4.3528132873725013E-3</v>
      </c>
    </row>
    <row r="668" spans="1:7" ht="18">
      <c r="A668" s="2" t="s">
        <v>749</v>
      </c>
      <c r="B668" s="3">
        <v>435.55</v>
      </c>
      <c r="C668" s="4">
        <v>420</v>
      </c>
      <c r="D668" s="4">
        <v>437.45</v>
      </c>
      <c r="E668" s="4">
        <v>414.1</v>
      </c>
      <c r="F668" s="4" t="s">
        <v>1445</v>
      </c>
      <c r="G668" s="5">
        <f t="shared" si="10"/>
        <v>2.0059806500984642E-2</v>
      </c>
    </row>
    <row r="669" spans="1:7" ht="18">
      <c r="A669" s="2" t="s">
        <v>750</v>
      </c>
      <c r="B669" s="3">
        <v>426.9</v>
      </c>
      <c r="C669" s="4">
        <v>440</v>
      </c>
      <c r="D669" s="4">
        <v>440</v>
      </c>
      <c r="E669" s="4">
        <v>425.05</v>
      </c>
      <c r="F669" s="4" t="s">
        <v>1446</v>
      </c>
      <c r="G669" s="5">
        <f t="shared" si="10"/>
        <v>-3.2381696570273469E-2</v>
      </c>
    </row>
    <row r="670" spans="1:7" ht="18">
      <c r="A670" s="2" t="s">
        <v>751</v>
      </c>
      <c r="B670" s="3">
        <v>440.95</v>
      </c>
      <c r="C670" s="4">
        <v>446</v>
      </c>
      <c r="D670" s="4">
        <v>452.2</v>
      </c>
      <c r="E670" s="4">
        <v>439.1</v>
      </c>
      <c r="F670" s="4" t="s">
        <v>1447</v>
      </c>
      <c r="G670" s="5">
        <f t="shared" si="10"/>
        <v>-8.5808362117547818E-3</v>
      </c>
    </row>
    <row r="671" spans="1:7" ht="18">
      <c r="A671" s="2" t="s">
        <v>752</v>
      </c>
      <c r="B671" s="3">
        <v>444.75</v>
      </c>
      <c r="C671" s="4">
        <v>439.95</v>
      </c>
      <c r="D671" s="4">
        <v>456.65</v>
      </c>
      <c r="E671" s="4">
        <v>438.95</v>
      </c>
      <c r="F671" s="4" t="s">
        <v>1448</v>
      </c>
      <c r="G671" s="5">
        <f t="shared" si="10"/>
        <v>-8.3963549529062782E-3</v>
      </c>
    </row>
    <row r="672" spans="1:7" ht="18">
      <c r="A672" s="2" t="s">
        <v>753</v>
      </c>
      <c r="B672" s="3">
        <v>448.5</v>
      </c>
      <c r="C672" s="4">
        <v>445</v>
      </c>
      <c r="D672" s="4">
        <v>450.15</v>
      </c>
      <c r="E672" s="4">
        <v>433.2</v>
      </c>
      <c r="F672" s="4" t="s">
        <v>1449</v>
      </c>
      <c r="G672" s="5">
        <f t="shared" si="10"/>
        <v>-7.8841116845246653E-3</v>
      </c>
    </row>
    <row r="673" spans="1:7" ht="18">
      <c r="A673" s="2" t="s">
        <v>754</v>
      </c>
      <c r="B673" s="3">
        <v>452.05</v>
      </c>
      <c r="C673" s="4">
        <v>430.1</v>
      </c>
      <c r="D673" s="4">
        <v>453.3</v>
      </c>
      <c r="E673" s="4">
        <v>430.1</v>
      </c>
      <c r="F673" s="4" t="s">
        <v>1450</v>
      </c>
      <c r="G673" s="5">
        <f t="shared" si="10"/>
        <v>5.0472808974965394E-2</v>
      </c>
    </row>
    <row r="674" spans="1:7" ht="18">
      <c r="A674" s="2" t="s">
        <v>755</v>
      </c>
      <c r="B674" s="3">
        <v>429.8</v>
      </c>
      <c r="C674" s="4">
        <v>441</v>
      </c>
      <c r="D674" s="4">
        <v>448.75</v>
      </c>
      <c r="E674" s="4">
        <v>423</v>
      </c>
      <c r="F674" s="4" t="s">
        <v>1451</v>
      </c>
      <c r="G674" s="5">
        <f t="shared" si="10"/>
        <v>-5.1467778931570722E-2</v>
      </c>
    </row>
    <row r="675" spans="1:7" ht="18">
      <c r="A675" s="2" t="s">
        <v>756</v>
      </c>
      <c r="B675" s="3">
        <v>452.5</v>
      </c>
      <c r="C675" s="4">
        <v>444.2</v>
      </c>
      <c r="D675" s="4">
        <v>455.95</v>
      </c>
      <c r="E675" s="4">
        <v>443.25</v>
      </c>
      <c r="F675" s="4" t="s">
        <v>1452</v>
      </c>
      <c r="G675" s="5">
        <f t="shared" si="10"/>
        <v>2.4496499225169489E-2</v>
      </c>
    </row>
    <row r="676" spans="1:7" ht="18">
      <c r="A676" s="2" t="s">
        <v>757</v>
      </c>
      <c r="B676" s="3">
        <v>441.55</v>
      </c>
      <c r="C676" s="4">
        <v>448.1</v>
      </c>
      <c r="D676" s="4">
        <v>462</v>
      </c>
      <c r="E676" s="4">
        <v>439.55</v>
      </c>
      <c r="F676" s="4" t="s">
        <v>1337</v>
      </c>
      <c r="G676" s="5">
        <f t="shared" si="10"/>
        <v>-3.132396765821592E-2</v>
      </c>
    </row>
    <row r="677" spans="1:7" ht="18">
      <c r="A677" s="2" t="s">
        <v>758</v>
      </c>
      <c r="B677" s="3">
        <v>455.6</v>
      </c>
      <c r="C677" s="4">
        <v>470.3</v>
      </c>
      <c r="D677" s="4">
        <v>472.2</v>
      </c>
      <c r="E677" s="4">
        <v>452.5</v>
      </c>
      <c r="F677" s="4" t="s">
        <v>1453</v>
      </c>
      <c r="G677" s="5">
        <f t="shared" si="10"/>
        <v>-3.1755557377975155E-2</v>
      </c>
    </row>
    <row r="678" spans="1:7" ht="18">
      <c r="A678" s="2" t="s">
        <v>759</v>
      </c>
      <c r="B678" s="3">
        <v>470.3</v>
      </c>
      <c r="C678" s="4">
        <v>475</v>
      </c>
      <c r="D678" s="4">
        <v>480.55</v>
      </c>
      <c r="E678" s="4">
        <v>469</v>
      </c>
      <c r="F678" s="4" t="s">
        <v>1454</v>
      </c>
      <c r="G678" s="5">
        <f t="shared" si="10"/>
        <v>-1.2782089201786102E-2</v>
      </c>
    </row>
    <row r="679" spans="1:7" ht="18">
      <c r="A679" s="2" t="s">
        <v>760</v>
      </c>
      <c r="B679" s="3">
        <v>476.35</v>
      </c>
      <c r="C679" s="4">
        <v>492</v>
      </c>
      <c r="D679" s="4">
        <v>492</v>
      </c>
      <c r="E679" s="4">
        <v>475.15</v>
      </c>
      <c r="F679" s="4" t="s">
        <v>1455</v>
      </c>
      <c r="G679" s="5">
        <f t="shared" si="10"/>
        <v>-2.2521838242898766E-2</v>
      </c>
    </row>
    <row r="680" spans="1:7" ht="18">
      <c r="A680" s="2" t="s">
        <v>761</v>
      </c>
      <c r="B680" s="3">
        <v>487.2</v>
      </c>
      <c r="C680" s="4">
        <v>485.8</v>
      </c>
      <c r="D680" s="4">
        <v>490.6</v>
      </c>
      <c r="E680" s="4">
        <v>484.05</v>
      </c>
      <c r="F680" s="4" t="s">
        <v>1456</v>
      </c>
      <c r="G680" s="5">
        <f t="shared" si="10"/>
        <v>3.3924473553241588E-3</v>
      </c>
    </row>
    <row r="681" spans="1:7" ht="18">
      <c r="A681" s="2" t="s">
        <v>762</v>
      </c>
      <c r="B681" s="3">
        <v>485.55</v>
      </c>
      <c r="C681" s="4">
        <v>478.3</v>
      </c>
      <c r="D681" s="4">
        <v>487.1</v>
      </c>
      <c r="E681" s="4">
        <v>468.05</v>
      </c>
      <c r="F681" s="4" t="s">
        <v>1457</v>
      </c>
      <c r="G681" s="5">
        <f t="shared" si="10"/>
        <v>1.5044118354111822E-2</v>
      </c>
    </row>
    <row r="682" spans="1:7" ht="18">
      <c r="A682" s="2" t="s">
        <v>763</v>
      </c>
      <c r="B682" s="3">
        <v>478.3</v>
      </c>
      <c r="C682" s="4">
        <v>483</v>
      </c>
      <c r="D682" s="4">
        <v>495</v>
      </c>
      <c r="E682" s="4">
        <v>475</v>
      </c>
      <c r="F682" s="4" t="s">
        <v>1458</v>
      </c>
      <c r="G682" s="5">
        <f t="shared" si="10"/>
        <v>-2.3146311284313867E-2</v>
      </c>
    </row>
    <row r="683" spans="1:7" ht="18">
      <c r="A683" s="2" t="s">
        <v>764</v>
      </c>
      <c r="B683" s="3">
        <v>489.5</v>
      </c>
      <c r="C683" s="4">
        <v>496</v>
      </c>
      <c r="D683" s="4">
        <v>499.7</v>
      </c>
      <c r="E683" s="4">
        <v>487</v>
      </c>
      <c r="F683" s="4" t="s">
        <v>1459</v>
      </c>
      <c r="G683" s="5">
        <f t="shared" si="10"/>
        <v>-2.4119439563652229E-2</v>
      </c>
    </row>
    <row r="684" spans="1:7" ht="18">
      <c r="A684" s="2" t="s">
        <v>765</v>
      </c>
      <c r="B684" s="3">
        <v>501.45</v>
      </c>
      <c r="C684" s="4">
        <v>505</v>
      </c>
      <c r="D684" s="4">
        <v>505</v>
      </c>
      <c r="E684" s="4">
        <v>494.75</v>
      </c>
      <c r="F684" s="4" t="s">
        <v>1451</v>
      </c>
      <c r="G684" s="5">
        <f t="shared" si="10"/>
        <v>-5.9808614223020174E-4</v>
      </c>
    </row>
    <row r="685" spans="1:7" ht="18">
      <c r="A685" s="2" t="s">
        <v>766</v>
      </c>
      <c r="B685" s="3">
        <v>501.75</v>
      </c>
      <c r="C685" s="4">
        <v>487.8</v>
      </c>
      <c r="D685" s="4">
        <v>504.5</v>
      </c>
      <c r="E685" s="4">
        <v>487.15</v>
      </c>
      <c r="F685" s="4" t="s">
        <v>1460</v>
      </c>
      <c r="G685" s="5">
        <f t="shared" si="10"/>
        <v>3.405619483689587E-2</v>
      </c>
    </row>
    <row r="686" spans="1:7" ht="18">
      <c r="A686" s="2" t="s">
        <v>767</v>
      </c>
      <c r="B686" s="3">
        <v>484.95</v>
      </c>
      <c r="C686" s="4">
        <v>490</v>
      </c>
      <c r="D686" s="4">
        <v>493.95</v>
      </c>
      <c r="E686" s="4">
        <v>482.1</v>
      </c>
      <c r="F686" s="4" t="s">
        <v>1461</v>
      </c>
      <c r="G686" s="5">
        <f t="shared" si="10"/>
        <v>-9.9513516785156523E-3</v>
      </c>
    </row>
    <row r="687" spans="1:7" ht="18">
      <c r="A687" s="2" t="s">
        <v>784</v>
      </c>
      <c r="B687" s="3">
        <v>489.8</v>
      </c>
      <c r="C687" s="4">
        <v>488.3</v>
      </c>
      <c r="D687" s="4">
        <v>495.1</v>
      </c>
      <c r="E687" s="4">
        <v>485.5</v>
      </c>
      <c r="F687" s="4" t="s">
        <v>1462</v>
      </c>
      <c r="G687" s="5">
        <f t="shared" si="10"/>
        <v>-2.446983276453141E-3</v>
      </c>
    </row>
    <row r="688" spans="1:7" ht="18">
      <c r="A688" s="2" t="s">
        <v>768</v>
      </c>
      <c r="B688" s="3">
        <v>491</v>
      </c>
      <c r="C688" s="4">
        <v>495.75</v>
      </c>
      <c r="D688" s="4">
        <v>498.5</v>
      </c>
      <c r="E688" s="4">
        <v>489.35</v>
      </c>
      <c r="F688" s="4" t="s">
        <v>1463</v>
      </c>
      <c r="G688" s="5">
        <f t="shared" si="10"/>
        <v>-9.6276396053847618E-3</v>
      </c>
    </row>
    <row r="689" spans="1:7" ht="18">
      <c r="A689" s="2" t="s">
        <v>769</v>
      </c>
      <c r="B689" s="3">
        <v>495.75</v>
      </c>
      <c r="C689" s="4">
        <v>503.9</v>
      </c>
      <c r="D689" s="4">
        <v>504.75</v>
      </c>
      <c r="E689" s="4">
        <v>492.55</v>
      </c>
      <c r="F689" s="4" t="s">
        <v>1464</v>
      </c>
      <c r="G689" s="5">
        <f t="shared" si="10"/>
        <v>-1.4319575778013708E-2</v>
      </c>
    </row>
    <row r="690" spans="1:7" ht="18">
      <c r="A690" s="2" t="s">
        <v>770</v>
      </c>
      <c r="B690" s="3">
        <v>502.9</v>
      </c>
      <c r="C690" s="4">
        <v>496.5</v>
      </c>
      <c r="D690" s="4">
        <v>505.5</v>
      </c>
      <c r="E690" s="4">
        <v>496.05</v>
      </c>
      <c r="F690" s="4" t="s">
        <v>1465</v>
      </c>
      <c r="G690" s="5">
        <f t="shared" si="10"/>
        <v>1.6945309461919245E-2</v>
      </c>
    </row>
    <row r="691" spans="1:7" ht="18">
      <c r="A691" s="2" t="s">
        <v>771</v>
      </c>
      <c r="B691" s="3">
        <v>494.45</v>
      </c>
      <c r="C691" s="4">
        <v>488.2</v>
      </c>
      <c r="D691" s="4">
        <v>495.65</v>
      </c>
      <c r="E691" s="4">
        <v>488.2</v>
      </c>
      <c r="F691" s="4" t="s">
        <v>1466</v>
      </c>
      <c r="G691" s="5">
        <f t="shared" si="10"/>
        <v>1.6106362448001857E-2</v>
      </c>
    </row>
    <row r="692" spans="1:7" ht="18">
      <c r="A692" s="2" t="s">
        <v>772</v>
      </c>
      <c r="B692" s="3">
        <v>486.55</v>
      </c>
      <c r="C692" s="4">
        <v>491.9</v>
      </c>
      <c r="D692" s="4">
        <v>495</v>
      </c>
      <c r="E692" s="4">
        <v>484</v>
      </c>
      <c r="F692" s="4" t="s">
        <v>1467</v>
      </c>
      <c r="G692" s="5">
        <f t="shared" si="10"/>
        <v>-2.1557263391184778E-3</v>
      </c>
    </row>
    <row r="693" spans="1:7" ht="18">
      <c r="A693" s="2" t="s">
        <v>773</v>
      </c>
      <c r="B693" s="3">
        <v>487.6</v>
      </c>
      <c r="C693" s="4">
        <v>479.2</v>
      </c>
      <c r="D693" s="4">
        <v>496.65</v>
      </c>
      <c r="E693" s="4">
        <v>476</v>
      </c>
      <c r="F693" s="4" t="s">
        <v>1468</v>
      </c>
      <c r="G693" s="5">
        <f t="shared" si="10"/>
        <v>2.3342519454327981E-2</v>
      </c>
    </row>
    <row r="694" spans="1:7" ht="18">
      <c r="A694" s="2" t="s">
        <v>774</v>
      </c>
      <c r="B694" s="3">
        <v>476.35</v>
      </c>
      <c r="C694" s="4">
        <v>480</v>
      </c>
      <c r="D694" s="4">
        <v>485.5</v>
      </c>
      <c r="E694" s="4">
        <v>474.05</v>
      </c>
      <c r="F694" s="4" t="s">
        <v>893</v>
      </c>
      <c r="G694" s="5">
        <f t="shared" si="10"/>
        <v>-2.0158621114289572E-2</v>
      </c>
    </row>
    <row r="695" spans="1:7" ht="18">
      <c r="A695" s="2" t="s">
        <v>775</v>
      </c>
      <c r="B695" s="3">
        <v>486.05</v>
      </c>
      <c r="C695" s="4">
        <v>471.1</v>
      </c>
      <c r="D695" s="4">
        <v>488.55</v>
      </c>
      <c r="E695" s="4">
        <v>465.4</v>
      </c>
      <c r="F695" s="4" t="s">
        <v>895</v>
      </c>
      <c r="G695" s="5">
        <f t="shared" si="10"/>
        <v>2.9438451496124628E-2</v>
      </c>
    </row>
    <row r="696" spans="1:7" ht="18">
      <c r="A696" s="2" t="s">
        <v>776</v>
      </c>
      <c r="B696" s="3">
        <v>471.95</v>
      </c>
      <c r="C696" s="4">
        <v>482.3</v>
      </c>
      <c r="D696" s="4">
        <v>488.4</v>
      </c>
      <c r="E696" s="4">
        <v>467.1</v>
      </c>
      <c r="F696" s="4" t="s">
        <v>1469</v>
      </c>
      <c r="G696" s="5">
        <f t="shared" si="10"/>
        <v>-2.304008085435149E-2</v>
      </c>
    </row>
    <row r="697" spans="1:7" ht="18">
      <c r="A697" s="2" t="s">
        <v>777</v>
      </c>
      <c r="B697" s="3">
        <v>482.95</v>
      </c>
      <c r="C697" s="4">
        <v>497.35</v>
      </c>
      <c r="D697" s="4">
        <v>497.35</v>
      </c>
      <c r="E697" s="4">
        <v>481.3</v>
      </c>
      <c r="F697" s="4" t="s">
        <v>1145</v>
      </c>
      <c r="G697" s="5">
        <f t="shared" si="10"/>
        <v>-2.9380874973118094E-2</v>
      </c>
    </row>
    <row r="698" spans="1:7" ht="18">
      <c r="A698" s="2" t="s">
        <v>778</v>
      </c>
      <c r="B698" s="3">
        <v>497.35</v>
      </c>
      <c r="C698" s="4">
        <v>498.4</v>
      </c>
      <c r="D698" s="4">
        <v>500</v>
      </c>
      <c r="E698" s="4">
        <v>491.2</v>
      </c>
      <c r="F698" s="4" t="s">
        <v>1470</v>
      </c>
      <c r="G698" s="5">
        <f t="shared" si="10"/>
        <v>-1.6072328924422324E-3</v>
      </c>
    </row>
    <row r="699" spans="1:7" ht="18">
      <c r="A699" s="2" t="s">
        <v>779</v>
      </c>
      <c r="B699" s="3">
        <v>498.15</v>
      </c>
      <c r="C699" s="4">
        <v>494.8</v>
      </c>
      <c r="D699" s="4">
        <v>500</v>
      </c>
      <c r="E699" s="4">
        <v>489.05</v>
      </c>
      <c r="F699" s="4" t="s">
        <v>1471</v>
      </c>
      <c r="G699" s="5">
        <f t="shared" si="10"/>
        <v>5.9395151204789066E-3</v>
      </c>
    </row>
    <row r="700" spans="1:7" ht="18">
      <c r="A700" s="2" t="s">
        <v>780</v>
      </c>
      <c r="B700" s="3">
        <v>495.2</v>
      </c>
      <c r="C700" s="4">
        <v>517.5</v>
      </c>
      <c r="D700" s="4">
        <v>521.5</v>
      </c>
      <c r="E700" s="4">
        <v>491</v>
      </c>
      <c r="F700" s="4" t="s">
        <v>1185</v>
      </c>
      <c r="G700" s="5">
        <f t="shared" si="10"/>
        <v>-4.2984436662315856E-2</v>
      </c>
    </row>
    <row r="701" spans="1:7" ht="18">
      <c r="A701" s="2" t="s">
        <v>781</v>
      </c>
      <c r="B701" s="3">
        <v>516.95000000000005</v>
      </c>
      <c r="C701" s="4">
        <v>516</v>
      </c>
      <c r="D701" s="4">
        <v>520</v>
      </c>
      <c r="E701" s="4">
        <v>505</v>
      </c>
      <c r="F701" s="4" t="s">
        <v>935</v>
      </c>
      <c r="G701" s="5">
        <f t="shared" si="10"/>
        <v>1.8393925511395372E-3</v>
      </c>
    </row>
    <row r="702" spans="1:7" ht="18">
      <c r="A702" s="2" t="s">
        <v>782</v>
      </c>
      <c r="B702" s="3">
        <v>516</v>
      </c>
      <c r="C702" s="4">
        <v>524.25</v>
      </c>
      <c r="D702" s="4">
        <v>528.70000000000005</v>
      </c>
      <c r="E702" s="4">
        <v>513.6</v>
      </c>
      <c r="F702" s="4" t="s">
        <v>935</v>
      </c>
      <c r="G702" s="5">
        <f t="shared" si="10"/>
        <v>-1.0218926292497443E-2</v>
      </c>
    </row>
    <row r="703" spans="1:7" ht="18">
      <c r="A703" s="2" t="s">
        <v>783</v>
      </c>
      <c r="B703" s="3">
        <v>521.29999999999995</v>
      </c>
      <c r="C703" s="4">
        <v>515.5</v>
      </c>
      <c r="D703" s="4">
        <v>528.4</v>
      </c>
      <c r="E703" s="4">
        <v>515.5</v>
      </c>
      <c r="F703" s="4" t="s">
        <v>1472</v>
      </c>
      <c r="G703" s="5">
        <f t="shared" si="10"/>
        <v>1.1479410291258291E-2</v>
      </c>
    </row>
    <row r="704" spans="1:7" ht="18">
      <c r="A704" s="2" t="s">
        <v>785</v>
      </c>
      <c r="B704" s="3">
        <v>515.35</v>
      </c>
      <c r="C704" s="4">
        <v>524</v>
      </c>
      <c r="D704" s="4">
        <v>524</v>
      </c>
      <c r="E704" s="4">
        <v>511.65</v>
      </c>
      <c r="F704" s="4" t="s">
        <v>1473</v>
      </c>
      <c r="G704" s="5">
        <f t="shared" si="10"/>
        <v>-9.2709500341024518E-3</v>
      </c>
    </row>
    <row r="705" spans="1:7" ht="18">
      <c r="A705" s="2" t="s">
        <v>786</v>
      </c>
      <c r="B705" s="3">
        <v>520.15</v>
      </c>
      <c r="C705" s="4">
        <v>519.5</v>
      </c>
      <c r="D705" s="4">
        <v>525</v>
      </c>
      <c r="E705" s="4">
        <v>515.5</v>
      </c>
      <c r="F705" s="4" t="s">
        <v>1474</v>
      </c>
      <c r="G705" s="5">
        <f t="shared" si="10"/>
        <v>2.2133483510155105E-3</v>
      </c>
    </row>
    <row r="706" spans="1:7" ht="18">
      <c r="A706" s="2" t="s">
        <v>787</v>
      </c>
      <c r="B706" s="3">
        <v>519</v>
      </c>
      <c r="C706" s="4">
        <v>510.65</v>
      </c>
      <c r="D706" s="4">
        <v>523.75</v>
      </c>
      <c r="E706" s="4">
        <v>508.2</v>
      </c>
      <c r="F706" s="4" t="s">
        <v>1475</v>
      </c>
      <c r="G706" s="5">
        <f t="shared" si="10"/>
        <v>1.62194591417807E-2</v>
      </c>
    </row>
    <row r="707" spans="1:7" ht="18">
      <c r="A707" s="2" t="s">
        <v>788</v>
      </c>
      <c r="B707" s="3">
        <v>510.65</v>
      </c>
      <c r="C707" s="4">
        <v>518.9</v>
      </c>
      <c r="D707" s="4">
        <v>518.9</v>
      </c>
      <c r="E707" s="4">
        <v>508.9</v>
      </c>
      <c r="F707" s="4" t="s">
        <v>1476</v>
      </c>
      <c r="G707" s="5">
        <f t="shared" si="10"/>
        <v>-8.5795593055944183E-3</v>
      </c>
    </row>
    <row r="708" spans="1:7" ht="18">
      <c r="A708" s="2" t="s">
        <v>789</v>
      </c>
      <c r="B708" s="3">
        <v>515.04999999999995</v>
      </c>
      <c r="C708" s="4">
        <v>519.25</v>
      </c>
      <c r="D708" s="4">
        <v>522.54999999999995</v>
      </c>
      <c r="E708" s="4">
        <v>510.45</v>
      </c>
      <c r="F708" s="4" t="s">
        <v>1477</v>
      </c>
      <c r="G708" s="5">
        <f t="shared" ref="G708:G749" si="11">(LN(B708/B709))</f>
        <v>-8.3140463441181353E-3</v>
      </c>
    </row>
    <row r="709" spans="1:7" ht="18">
      <c r="A709" s="2" t="s">
        <v>790</v>
      </c>
      <c r="B709" s="3">
        <v>519.35</v>
      </c>
      <c r="C709" s="4">
        <v>517.20000000000005</v>
      </c>
      <c r="D709" s="4">
        <v>521.5</v>
      </c>
      <c r="E709" s="4">
        <v>510.7</v>
      </c>
      <c r="F709" s="4" t="s">
        <v>1478</v>
      </c>
      <c r="G709" s="5">
        <f t="shared" si="11"/>
        <v>4.5351551653913628E-3</v>
      </c>
    </row>
    <row r="710" spans="1:7" ht="18">
      <c r="A710" s="2" t="s">
        <v>791</v>
      </c>
      <c r="B710" s="3">
        <v>517</v>
      </c>
      <c r="C710" s="4">
        <v>524.25</v>
      </c>
      <c r="D710" s="4">
        <v>527.29999999999995</v>
      </c>
      <c r="E710" s="4">
        <v>515.65</v>
      </c>
      <c r="F710" s="4" t="s">
        <v>1479</v>
      </c>
      <c r="G710" s="5">
        <f t="shared" si="11"/>
        <v>-1.5831465216680628E-2</v>
      </c>
    </row>
    <row r="711" spans="1:7" ht="18">
      <c r="A711" s="2" t="s">
        <v>792</v>
      </c>
      <c r="B711" s="3">
        <v>525.25</v>
      </c>
      <c r="C711" s="4">
        <v>530</v>
      </c>
      <c r="D711" s="4">
        <v>531.20000000000005</v>
      </c>
      <c r="E711" s="4">
        <v>522.29999999999995</v>
      </c>
      <c r="F711" s="4" t="s">
        <v>1480</v>
      </c>
      <c r="G711" s="5">
        <f t="shared" si="11"/>
        <v>-6.2630684895621852E-3</v>
      </c>
    </row>
    <row r="712" spans="1:7" ht="18">
      <c r="A712" s="2" t="s">
        <v>793</v>
      </c>
      <c r="B712" s="3">
        <v>528.54999999999995</v>
      </c>
      <c r="C712" s="4">
        <v>526</v>
      </c>
      <c r="D712" s="4">
        <v>531.25</v>
      </c>
      <c r="E712" s="4">
        <v>524.4</v>
      </c>
      <c r="F712" s="4" t="s">
        <v>1481</v>
      </c>
      <c r="G712" s="5">
        <f t="shared" si="11"/>
        <v>7.0249007328652933E-3</v>
      </c>
    </row>
    <row r="713" spans="1:7" ht="18">
      <c r="A713" s="2" t="s">
        <v>794</v>
      </c>
      <c r="B713" s="3">
        <v>524.85</v>
      </c>
      <c r="C713" s="4">
        <v>519.15</v>
      </c>
      <c r="D713" s="4">
        <v>529</v>
      </c>
      <c r="E713" s="4">
        <v>516.4</v>
      </c>
      <c r="F713" s="4" t="s">
        <v>1022</v>
      </c>
      <c r="G713" s="5">
        <f t="shared" si="11"/>
        <v>1.2944233661064102E-2</v>
      </c>
    </row>
    <row r="714" spans="1:7" ht="18">
      <c r="A714" s="2" t="s">
        <v>795</v>
      </c>
      <c r="B714" s="3">
        <v>518.1</v>
      </c>
      <c r="C714" s="4">
        <v>514</v>
      </c>
      <c r="D714" s="4">
        <v>521.5</v>
      </c>
      <c r="E714" s="4">
        <v>511.65</v>
      </c>
      <c r="F714" s="4" t="s">
        <v>1212</v>
      </c>
      <c r="G714" s="5">
        <f t="shared" si="11"/>
        <v>9.3078042544852274E-3</v>
      </c>
    </row>
    <row r="715" spans="1:7" ht="18">
      <c r="A715" s="2" t="s">
        <v>796</v>
      </c>
      <c r="B715" s="3">
        <v>513.29999999999995</v>
      </c>
      <c r="C715" s="4">
        <v>510.2</v>
      </c>
      <c r="D715" s="4">
        <v>514</v>
      </c>
      <c r="E715" s="4">
        <v>507.05</v>
      </c>
      <c r="F715" s="4" t="s">
        <v>1482</v>
      </c>
      <c r="G715" s="5">
        <f t="shared" si="11"/>
        <v>7.1362539518356445E-3</v>
      </c>
    </row>
    <row r="716" spans="1:7" ht="18">
      <c r="A716" s="2" t="s">
        <v>797</v>
      </c>
      <c r="B716" s="3">
        <v>509.65</v>
      </c>
      <c r="C716" s="4">
        <v>492.5</v>
      </c>
      <c r="D716" s="4">
        <v>513.5</v>
      </c>
      <c r="E716" s="4">
        <v>492.5</v>
      </c>
      <c r="F716" s="4" t="s">
        <v>916</v>
      </c>
      <c r="G716" s="5">
        <f t="shared" si="11"/>
        <v>2.8358698559162638E-2</v>
      </c>
    </row>
    <row r="717" spans="1:7" ht="18">
      <c r="A717" s="2" t="s">
        <v>798</v>
      </c>
      <c r="B717" s="3">
        <v>495.4</v>
      </c>
      <c r="C717" s="4">
        <v>506.45</v>
      </c>
      <c r="D717" s="4">
        <v>508.5</v>
      </c>
      <c r="E717" s="4">
        <v>492.45</v>
      </c>
      <c r="F717" s="4" t="s">
        <v>1483</v>
      </c>
      <c r="G717" s="5">
        <f t="shared" si="11"/>
        <v>-1.8103209799129164E-2</v>
      </c>
    </row>
    <row r="718" spans="1:7" ht="18">
      <c r="A718" s="2" t="s">
        <v>799</v>
      </c>
      <c r="B718" s="3">
        <v>504.45</v>
      </c>
      <c r="C718" s="4">
        <v>501.5</v>
      </c>
      <c r="D718" s="4">
        <v>506</v>
      </c>
      <c r="E718" s="4">
        <v>496.95</v>
      </c>
      <c r="F718" s="4" t="s">
        <v>895</v>
      </c>
      <c r="G718" s="5">
        <f t="shared" si="11"/>
        <v>1.286864982973536E-2</v>
      </c>
    </row>
    <row r="719" spans="1:7" ht="18">
      <c r="A719" s="2" t="s">
        <v>800</v>
      </c>
      <c r="B719" s="3">
        <v>498</v>
      </c>
      <c r="C719" s="4">
        <v>488.7</v>
      </c>
      <c r="D719" s="4">
        <v>499.8</v>
      </c>
      <c r="E719" s="4">
        <v>488.1</v>
      </c>
      <c r="F719" s="4" t="s">
        <v>1022</v>
      </c>
      <c r="G719" s="5">
        <f t="shared" si="11"/>
        <v>1.8851272748543847E-2</v>
      </c>
    </row>
    <row r="720" spans="1:7" ht="18">
      <c r="A720" s="2" t="s">
        <v>801</v>
      </c>
      <c r="B720" s="3">
        <v>488.7</v>
      </c>
      <c r="C720" s="4">
        <v>491.1</v>
      </c>
      <c r="D720" s="4">
        <v>496.5</v>
      </c>
      <c r="E720" s="4">
        <v>484.05</v>
      </c>
      <c r="F720" s="4" t="s">
        <v>1069</v>
      </c>
      <c r="G720" s="5">
        <f t="shared" si="11"/>
        <v>-4.8989687690898327E-3</v>
      </c>
    </row>
    <row r="721" spans="1:7" ht="18">
      <c r="A721" s="2" t="s">
        <v>802</v>
      </c>
      <c r="B721" s="3">
        <v>491.1</v>
      </c>
      <c r="C721" s="4">
        <v>480</v>
      </c>
      <c r="D721" s="4">
        <v>493.45</v>
      </c>
      <c r="E721" s="4">
        <v>472.5</v>
      </c>
      <c r="F721" s="4" t="s">
        <v>1484</v>
      </c>
      <c r="G721" s="5">
        <f t="shared" si="11"/>
        <v>1.7356019750574988E-2</v>
      </c>
    </row>
    <row r="722" spans="1:7" ht="18">
      <c r="A722" s="2" t="s">
        <v>803</v>
      </c>
      <c r="B722" s="3">
        <v>482.65</v>
      </c>
      <c r="C722" s="4">
        <v>495.8</v>
      </c>
      <c r="D722" s="4">
        <v>499.85</v>
      </c>
      <c r="E722" s="4">
        <v>478.2</v>
      </c>
      <c r="F722" s="4" t="s">
        <v>1304</v>
      </c>
      <c r="G722" s="5">
        <f t="shared" si="11"/>
        <v>-3.1408720296550591E-2</v>
      </c>
    </row>
    <row r="723" spans="1:7" ht="18">
      <c r="A723" s="2" t="s">
        <v>804</v>
      </c>
      <c r="B723" s="3">
        <v>498.05</v>
      </c>
      <c r="C723" s="4">
        <v>504.6</v>
      </c>
      <c r="D723" s="4">
        <v>507.55</v>
      </c>
      <c r="E723" s="4">
        <v>491.1</v>
      </c>
      <c r="F723" s="4" t="s">
        <v>1054</v>
      </c>
      <c r="G723" s="5">
        <f t="shared" si="11"/>
        <v>-9.5914412993147874E-3</v>
      </c>
    </row>
    <row r="724" spans="1:7" ht="18">
      <c r="A724" s="2" t="s">
        <v>805</v>
      </c>
      <c r="B724" s="3">
        <v>502.85</v>
      </c>
      <c r="C724" s="4">
        <v>522</v>
      </c>
      <c r="D724" s="4">
        <v>524.4</v>
      </c>
      <c r="E724" s="4">
        <v>501.35</v>
      </c>
      <c r="F724" s="4" t="s">
        <v>915</v>
      </c>
      <c r="G724" s="5">
        <f t="shared" si="11"/>
        <v>-3.0262310305171319E-2</v>
      </c>
    </row>
    <row r="725" spans="1:7" ht="18">
      <c r="A725" s="2" t="s">
        <v>806</v>
      </c>
      <c r="B725" s="3">
        <v>518.29999999999995</v>
      </c>
      <c r="C725" s="4">
        <v>529</v>
      </c>
      <c r="D725" s="4">
        <v>537</v>
      </c>
      <c r="E725" s="4">
        <v>513.4</v>
      </c>
      <c r="F725" s="4" t="s">
        <v>1430</v>
      </c>
      <c r="G725" s="5">
        <f t="shared" si="11"/>
        <v>-2.5337101643429529E-2</v>
      </c>
    </row>
    <row r="726" spans="1:7" ht="18">
      <c r="A726" s="2" t="s">
        <v>807</v>
      </c>
      <c r="B726" s="3">
        <v>531.6</v>
      </c>
      <c r="C726" s="4">
        <v>532.5</v>
      </c>
      <c r="D726" s="4">
        <v>542.70000000000005</v>
      </c>
      <c r="E726" s="4">
        <v>525.5</v>
      </c>
      <c r="F726" s="4" t="s">
        <v>1105</v>
      </c>
      <c r="G726" s="5">
        <f t="shared" si="11"/>
        <v>1.0970414543309531E-2</v>
      </c>
    </row>
    <row r="727" spans="1:7" ht="18">
      <c r="A727" s="2" t="s">
        <v>808</v>
      </c>
      <c r="B727" s="3">
        <v>525.79999999999995</v>
      </c>
      <c r="C727" s="4">
        <v>507</v>
      </c>
      <c r="D727" s="4">
        <v>532</v>
      </c>
      <c r="E727" s="4">
        <v>505.05</v>
      </c>
      <c r="F727" s="4" t="s">
        <v>1485</v>
      </c>
      <c r="G727" s="5">
        <f t="shared" si="11"/>
        <v>3.4931711835286698E-2</v>
      </c>
    </row>
    <row r="728" spans="1:7" ht="18">
      <c r="A728" s="2" t="s">
        <v>809</v>
      </c>
      <c r="B728" s="3">
        <v>507.75</v>
      </c>
      <c r="C728" s="4">
        <v>509.75</v>
      </c>
      <c r="D728" s="4">
        <v>513.35</v>
      </c>
      <c r="E728" s="4">
        <v>503.7</v>
      </c>
      <c r="F728" s="4" t="s">
        <v>1486</v>
      </c>
      <c r="G728" s="5">
        <f t="shared" si="11"/>
        <v>9.8478507145543078E-5</v>
      </c>
    </row>
    <row r="729" spans="1:7" ht="18">
      <c r="A729" s="2" t="s">
        <v>810</v>
      </c>
      <c r="B729" s="3">
        <v>507.7</v>
      </c>
      <c r="C729" s="4">
        <v>496.8</v>
      </c>
      <c r="D729" s="4">
        <v>512.6</v>
      </c>
      <c r="E729" s="4">
        <v>494</v>
      </c>
      <c r="F729" s="4" t="s">
        <v>895</v>
      </c>
      <c r="G729" s="5">
        <f t="shared" si="11"/>
        <v>2.5737081435015765E-2</v>
      </c>
    </row>
    <row r="730" spans="1:7" ht="18">
      <c r="A730" s="2" t="s">
        <v>811</v>
      </c>
      <c r="B730" s="3">
        <v>494.8</v>
      </c>
      <c r="C730" s="4">
        <v>495.9</v>
      </c>
      <c r="D730" s="4">
        <v>499.25</v>
      </c>
      <c r="E730" s="4">
        <v>489.15</v>
      </c>
      <c r="F730" s="4" t="s">
        <v>1487</v>
      </c>
      <c r="G730" s="5">
        <f t="shared" si="11"/>
        <v>3.0361322786402324E-3</v>
      </c>
    </row>
    <row r="731" spans="1:7" ht="18">
      <c r="A731" s="2" t="s">
        <v>812</v>
      </c>
      <c r="B731" s="3">
        <v>493.3</v>
      </c>
      <c r="C731" s="4">
        <v>498</v>
      </c>
      <c r="D731" s="4">
        <v>502.75</v>
      </c>
      <c r="E731" s="4">
        <v>490.5</v>
      </c>
      <c r="F731" s="4" t="s">
        <v>1488</v>
      </c>
      <c r="G731" s="5">
        <f t="shared" si="11"/>
        <v>-1.1588782892902815E-2</v>
      </c>
    </row>
    <row r="732" spans="1:7" ht="18">
      <c r="A732" s="2" t="s">
        <v>813</v>
      </c>
      <c r="B732" s="3">
        <v>499.05</v>
      </c>
      <c r="C732" s="4">
        <v>507.8</v>
      </c>
      <c r="D732" s="4">
        <v>510</v>
      </c>
      <c r="E732" s="4">
        <v>497</v>
      </c>
      <c r="F732" s="4" t="s">
        <v>1337</v>
      </c>
      <c r="G732" s="5">
        <f t="shared" si="11"/>
        <v>-1.2742830467471166E-2</v>
      </c>
    </row>
    <row r="733" spans="1:7" ht="18">
      <c r="A733" s="2" t="s">
        <v>814</v>
      </c>
      <c r="B733" s="3">
        <v>505.45</v>
      </c>
      <c r="C733" s="4">
        <v>504.95</v>
      </c>
      <c r="D733" s="4">
        <v>508</v>
      </c>
      <c r="E733" s="4">
        <v>500.25</v>
      </c>
      <c r="F733" s="4" t="s">
        <v>934</v>
      </c>
      <c r="G733" s="5">
        <f t="shared" si="11"/>
        <v>7.9452200658491935E-3</v>
      </c>
    </row>
    <row r="734" spans="1:7" ht="18">
      <c r="A734" s="2" t="s">
        <v>815</v>
      </c>
      <c r="B734" s="3">
        <v>501.45</v>
      </c>
      <c r="C734" s="4">
        <v>522</v>
      </c>
      <c r="D734" s="4">
        <v>528.15</v>
      </c>
      <c r="E734" s="4">
        <v>498.85</v>
      </c>
      <c r="F734" s="4" t="s">
        <v>1489</v>
      </c>
      <c r="G734" s="5">
        <f t="shared" si="11"/>
        <v>-4.3606030539394172E-2</v>
      </c>
    </row>
    <row r="735" spans="1:7" ht="18">
      <c r="A735" s="2" t="s">
        <v>816</v>
      </c>
      <c r="B735" s="3">
        <v>523.79999999999995</v>
      </c>
      <c r="C735" s="4">
        <v>509.75</v>
      </c>
      <c r="D735" s="4">
        <v>530</v>
      </c>
      <c r="E735" s="4">
        <v>509.75</v>
      </c>
      <c r="F735" s="4" t="s">
        <v>927</v>
      </c>
      <c r="G735" s="5">
        <f t="shared" si="11"/>
        <v>2.1321535121121341E-2</v>
      </c>
    </row>
    <row r="736" spans="1:7" ht="18">
      <c r="A736" s="2" t="s">
        <v>817</v>
      </c>
      <c r="B736" s="3">
        <v>512.75</v>
      </c>
      <c r="C736" s="4">
        <v>540.5</v>
      </c>
      <c r="D736" s="4">
        <v>541.9</v>
      </c>
      <c r="E736" s="4">
        <v>511</v>
      </c>
      <c r="F736" s="4" t="s">
        <v>1084</v>
      </c>
      <c r="G736" s="5">
        <f t="shared" si="11"/>
        <v>-3.723096159109885E-2</v>
      </c>
    </row>
    <row r="737" spans="1:7" ht="18">
      <c r="A737" s="2" t="s">
        <v>818</v>
      </c>
      <c r="B737" s="3">
        <v>532.20000000000005</v>
      </c>
      <c r="C737" s="4">
        <v>526.79999999999995</v>
      </c>
      <c r="D737" s="4">
        <v>551.79999999999995</v>
      </c>
      <c r="E737" s="4">
        <v>522.29999999999995</v>
      </c>
      <c r="F737" s="4" t="s">
        <v>1220</v>
      </c>
      <c r="G737" s="5">
        <f t="shared" si="11"/>
        <v>5.463979679647118E-3</v>
      </c>
    </row>
    <row r="738" spans="1:7" ht="18">
      <c r="A738" s="2" t="s">
        <v>819</v>
      </c>
      <c r="B738" s="3">
        <v>529.29999999999995</v>
      </c>
      <c r="C738" s="4">
        <v>519.4</v>
      </c>
      <c r="D738" s="4">
        <v>534</v>
      </c>
      <c r="E738" s="4">
        <v>515</v>
      </c>
      <c r="F738" s="4" t="s">
        <v>1490</v>
      </c>
      <c r="G738" s="5">
        <f t="shared" si="11"/>
        <v>1.8207452125819569E-2</v>
      </c>
    </row>
    <row r="739" spans="1:7" ht="18">
      <c r="A739" s="2" t="s">
        <v>820</v>
      </c>
      <c r="B739" s="3">
        <v>519.75</v>
      </c>
      <c r="C739" s="4">
        <v>517.20000000000005</v>
      </c>
      <c r="D739" s="4">
        <v>526.75</v>
      </c>
      <c r="E739" s="4">
        <v>510.45</v>
      </c>
      <c r="F739" s="4" t="s">
        <v>1491</v>
      </c>
      <c r="G739" s="5">
        <f t="shared" si="11"/>
        <v>5.8854914449831897E-3</v>
      </c>
    </row>
    <row r="740" spans="1:7" ht="18">
      <c r="A740" s="2" t="s">
        <v>821</v>
      </c>
      <c r="B740" s="3">
        <v>516.70000000000005</v>
      </c>
      <c r="C740" s="4">
        <v>467</v>
      </c>
      <c r="D740" s="4">
        <v>527.45000000000005</v>
      </c>
      <c r="E740" s="4">
        <v>465.5</v>
      </c>
      <c r="F740" s="4" t="s">
        <v>1492</v>
      </c>
      <c r="G740" s="5">
        <f t="shared" si="11"/>
        <v>9.632675982652078E-2</v>
      </c>
    </row>
    <row r="741" spans="1:7" ht="18">
      <c r="A741" s="2" t="s">
        <v>822</v>
      </c>
      <c r="B741" s="3">
        <v>469.25</v>
      </c>
      <c r="C741" s="4">
        <v>485.1</v>
      </c>
      <c r="D741" s="4">
        <v>486.2</v>
      </c>
      <c r="E741" s="4">
        <v>457</v>
      </c>
      <c r="F741" s="4" t="s">
        <v>1493</v>
      </c>
      <c r="G741" s="5">
        <f t="shared" si="11"/>
        <v>-2.8052477724313192E-2</v>
      </c>
    </row>
    <row r="742" spans="1:7" ht="18">
      <c r="A742" s="2" t="s">
        <v>823</v>
      </c>
      <c r="B742" s="3">
        <v>482.6</v>
      </c>
      <c r="C742" s="4">
        <v>501.4</v>
      </c>
      <c r="D742" s="4">
        <v>504</v>
      </c>
      <c r="E742" s="4">
        <v>480.85</v>
      </c>
      <c r="F742" s="4" t="s">
        <v>976</v>
      </c>
      <c r="G742" s="5">
        <f t="shared" si="11"/>
        <v>-3.8216032533261578E-2</v>
      </c>
    </row>
    <row r="743" spans="1:7" ht="18">
      <c r="A743" s="2" t="s">
        <v>824</v>
      </c>
      <c r="B743" s="3">
        <v>501.4</v>
      </c>
      <c r="C743" s="4">
        <v>517</v>
      </c>
      <c r="D743" s="4">
        <v>517.45000000000005</v>
      </c>
      <c r="E743" s="4">
        <v>499</v>
      </c>
      <c r="F743" s="4" t="s">
        <v>968</v>
      </c>
      <c r="G743" s="5">
        <f t="shared" si="11"/>
        <v>-3.1508716389989123E-2</v>
      </c>
    </row>
    <row r="744" spans="1:7" ht="18">
      <c r="A744" s="2" t="s">
        <v>825</v>
      </c>
      <c r="B744" s="3">
        <v>517.45000000000005</v>
      </c>
      <c r="C744" s="4">
        <v>537.4</v>
      </c>
      <c r="D744" s="4">
        <v>543.5</v>
      </c>
      <c r="E744" s="4">
        <v>515</v>
      </c>
      <c r="F744" s="4" t="s">
        <v>1494</v>
      </c>
      <c r="G744" s="5">
        <f t="shared" si="11"/>
        <v>-3.4754732239504316E-2</v>
      </c>
    </row>
    <row r="745" spans="1:7" ht="18">
      <c r="A745" s="2" t="s">
        <v>826</v>
      </c>
      <c r="B745" s="3">
        <v>535.75</v>
      </c>
      <c r="C745" s="4">
        <v>523.95000000000005</v>
      </c>
      <c r="D745" s="4">
        <v>539.54999999999995</v>
      </c>
      <c r="E745" s="4">
        <v>522.29999999999995</v>
      </c>
      <c r="F745" s="4" t="s">
        <v>1495</v>
      </c>
      <c r="G745" s="5">
        <f t="shared" si="11"/>
        <v>2.2557702280074941E-2</v>
      </c>
    </row>
    <row r="746" spans="1:7" ht="18">
      <c r="A746" s="2" t="s">
        <v>827</v>
      </c>
      <c r="B746" s="3">
        <v>523.79999999999995</v>
      </c>
      <c r="C746" s="4">
        <v>514.85</v>
      </c>
      <c r="D746" s="4">
        <v>529.5</v>
      </c>
      <c r="E746" s="4">
        <v>512.70000000000005</v>
      </c>
      <c r="F746" s="4" t="s">
        <v>1496</v>
      </c>
      <c r="G746" s="5">
        <f t="shared" si="11"/>
        <v>1.7234335970851597E-2</v>
      </c>
    </row>
    <row r="747" spans="1:7" ht="18">
      <c r="A747" s="2" t="s">
        <v>828</v>
      </c>
      <c r="B747" s="3">
        <v>514.85</v>
      </c>
      <c r="C747" s="4">
        <v>523.35</v>
      </c>
      <c r="D747" s="4">
        <v>523.35</v>
      </c>
      <c r="E747" s="4">
        <v>513.29999999999995</v>
      </c>
      <c r="F747" s="4" t="s">
        <v>1497</v>
      </c>
      <c r="G747" s="5">
        <f t="shared" si="11"/>
        <v>-1.1298464066093606E-2</v>
      </c>
    </row>
    <row r="748" spans="1:7" ht="18">
      <c r="A748" s="2" t="s">
        <v>829</v>
      </c>
      <c r="B748" s="3">
        <v>520.70000000000005</v>
      </c>
      <c r="C748" s="4">
        <v>523.70000000000005</v>
      </c>
      <c r="D748" s="4">
        <v>528.5</v>
      </c>
      <c r="E748" s="4">
        <v>518.5</v>
      </c>
      <c r="F748" s="4" t="s">
        <v>1498</v>
      </c>
      <c r="G748" s="5">
        <f t="shared" si="11"/>
        <v>-7.3666920086409874E-3</v>
      </c>
    </row>
    <row r="749" spans="1:7" ht="18">
      <c r="A749" s="2" t="s">
        <v>830</v>
      </c>
      <c r="B749" s="3">
        <v>524.54999999999995</v>
      </c>
      <c r="C749" s="4">
        <v>524</v>
      </c>
      <c r="D749" s="4">
        <v>532.25</v>
      </c>
      <c r="E749" s="4">
        <v>521.6</v>
      </c>
      <c r="F749" s="4" t="s">
        <v>1499</v>
      </c>
      <c r="G749" s="5">
        <f t="shared" si="11"/>
        <v>-3.9954391050564019E-3</v>
      </c>
    </row>
    <row r="750" spans="1:7" ht="18">
      <c r="A750" s="2" t="s">
        <v>831</v>
      </c>
      <c r="B750" s="3">
        <v>526.65</v>
      </c>
      <c r="C750" s="4">
        <v>525</v>
      </c>
      <c r="D750" s="4">
        <v>531</v>
      </c>
      <c r="E750" s="4">
        <v>519.1</v>
      </c>
      <c r="F750" s="4" t="s">
        <v>1500</v>
      </c>
      <c r="G750" s="5"/>
    </row>
  </sheetData>
  <mergeCells count="1">
    <mergeCell ref="A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0"/>
  <sheetViews>
    <sheetView workbookViewId="0">
      <selection activeCell="I16" sqref="I16"/>
    </sheetView>
  </sheetViews>
  <sheetFormatPr defaultColWidth="9" defaultRowHeight="14.4"/>
  <cols>
    <col min="1" max="1" width="16" customWidth="1"/>
    <col min="2" max="2" width="18.5546875" customWidth="1"/>
    <col min="3" max="3" width="15.88671875" customWidth="1"/>
    <col min="4" max="4" width="17" customWidth="1"/>
    <col min="5" max="5" width="15.88671875" customWidth="1"/>
    <col min="6" max="6" width="13.6640625" customWidth="1"/>
    <col min="7" max="7" width="28" customWidth="1"/>
    <col min="9" max="9" width="14.44140625" customWidth="1"/>
    <col min="10" max="10" width="17" customWidth="1"/>
  </cols>
  <sheetData>
    <row r="1" spans="1:7" ht="31.8" customHeight="1">
      <c r="A1" s="79" t="s">
        <v>10</v>
      </c>
      <c r="B1" s="79"/>
      <c r="C1" s="79"/>
      <c r="D1" s="79"/>
      <c r="E1" s="79"/>
      <c r="F1" s="79"/>
      <c r="G1" s="1" t="s">
        <v>886</v>
      </c>
    </row>
    <row r="2" spans="1:7" ht="54" customHeight="1">
      <c r="A2" s="1" t="s">
        <v>17</v>
      </c>
      <c r="B2" s="1" t="s">
        <v>18</v>
      </c>
      <c r="C2" s="1" t="s">
        <v>887</v>
      </c>
      <c r="D2" s="1" t="s">
        <v>888</v>
      </c>
      <c r="E2" s="1" t="s">
        <v>889</v>
      </c>
      <c r="F2" s="1" t="s">
        <v>890</v>
      </c>
      <c r="G2" s="1" t="s">
        <v>891</v>
      </c>
    </row>
    <row r="3" spans="1:7" ht="18">
      <c r="A3" s="5" t="s">
        <v>32</v>
      </c>
      <c r="B3" s="6">
        <v>24148.2</v>
      </c>
      <c r="C3" s="6">
        <v>24207.7</v>
      </c>
      <c r="D3" s="6">
        <v>24276.15</v>
      </c>
      <c r="E3" s="6">
        <v>24066.65</v>
      </c>
      <c r="F3" s="5" t="s">
        <v>1501</v>
      </c>
      <c r="G3" s="5">
        <f>(LN(B3/B4))</f>
        <v>-2.115930138503043E-3</v>
      </c>
    </row>
    <row r="4" spans="1:7" ht="18">
      <c r="A4" s="5" t="s">
        <v>39</v>
      </c>
      <c r="B4" s="6">
        <v>24199.35</v>
      </c>
      <c r="C4" s="6">
        <v>24489.599999999999</v>
      </c>
      <c r="D4" s="6">
        <v>24503.35</v>
      </c>
      <c r="E4" s="6">
        <v>24179.05</v>
      </c>
      <c r="F4" s="5" t="s">
        <v>1502</v>
      </c>
      <c r="G4" s="5">
        <f t="shared" ref="G4:G67" si="0">(LN(B4/B5))</f>
        <v>-1.1696111838928169E-2</v>
      </c>
    </row>
    <row r="5" spans="1:7" ht="18">
      <c r="A5" s="5" t="s">
        <v>44</v>
      </c>
      <c r="B5" s="6">
        <v>24484.05</v>
      </c>
      <c r="C5" s="6">
        <v>24308.75</v>
      </c>
      <c r="D5" s="6">
        <v>24537.599999999999</v>
      </c>
      <c r="E5" s="6">
        <v>24204.05</v>
      </c>
      <c r="F5" s="5" t="s">
        <v>1503</v>
      </c>
      <c r="G5" s="5">
        <f t="shared" si="0"/>
        <v>1.111981616471547E-2</v>
      </c>
    </row>
    <row r="6" spans="1:7" ht="18">
      <c r="A6" s="5" t="s">
        <v>49</v>
      </c>
      <c r="B6" s="6">
        <v>24213.3</v>
      </c>
      <c r="C6" s="6">
        <v>23916.5</v>
      </c>
      <c r="D6" s="6">
        <v>24229.05</v>
      </c>
      <c r="E6" s="6">
        <v>23842.75</v>
      </c>
      <c r="F6" s="5" t="s">
        <v>1504</v>
      </c>
      <c r="G6" s="5">
        <f t="shared" si="0"/>
        <v>9.0420073960085362E-3</v>
      </c>
    </row>
    <row r="7" spans="1:7" ht="18">
      <c r="A7" s="5" t="s">
        <v>52</v>
      </c>
      <c r="B7" s="6">
        <v>23995.35</v>
      </c>
      <c r="C7" s="6">
        <v>24315.75</v>
      </c>
      <c r="D7" s="6">
        <v>24316.75</v>
      </c>
      <c r="E7" s="6">
        <v>23816.15</v>
      </c>
      <c r="F7" s="5" t="s">
        <v>1505</v>
      </c>
      <c r="G7" s="5">
        <f t="shared" si="0"/>
        <v>-1.2795285095394087E-2</v>
      </c>
    </row>
    <row r="8" spans="1:7" ht="18">
      <c r="A8" s="5" t="s">
        <v>54</v>
      </c>
      <c r="B8" s="6">
        <v>24304.35</v>
      </c>
      <c r="C8" s="6">
        <v>24302.75</v>
      </c>
      <c r="D8" s="6">
        <v>24368.25</v>
      </c>
      <c r="E8" s="6">
        <v>24280.2</v>
      </c>
      <c r="F8" s="5" t="s">
        <v>1506</v>
      </c>
      <c r="G8" s="5">
        <f t="shared" si="0"/>
        <v>4.0816635619174632E-3</v>
      </c>
    </row>
    <row r="9" spans="1:7" ht="18">
      <c r="A9" s="5" t="s">
        <v>55</v>
      </c>
      <c r="B9" s="6">
        <v>24205.35</v>
      </c>
      <c r="C9" s="6">
        <v>24349.85</v>
      </c>
      <c r="D9" s="6">
        <v>24372.45</v>
      </c>
      <c r="E9" s="6">
        <v>24172.6</v>
      </c>
      <c r="F9" s="5" t="s">
        <v>1507</v>
      </c>
      <c r="G9" s="5">
        <f t="shared" si="0"/>
        <v>-5.582325779352925E-3</v>
      </c>
    </row>
    <row r="10" spans="1:7" ht="18">
      <c r="A10" s="5" t="s">
        <v>56</v>
      </c>
      <c r="B10" s="6">
        <v>24340.85</v>
      </c>
      <c r="C10" s="6">
        <v>24371.45</v>
      </c>
      <c r="D10" s="6">
        <v>24498.2</v>
      </c>
      <c r="E10" s="6">
        <v>24307.3</v>
      </c>
      <c r="F10" s="5" t="s">
        <v>1508</v>
      </c>
      <c r="G10" s="5">
        <f t="shared" si="0"/>
        <v>-5.1631312234782087E-3</v>
      </c>
    </row>
    <row r="11" spans="1:7" ht="18">
      <c r="A11" s="5" t="s">
        <v>58</v>
      </c>
      <c r="B11" s="6">
        <v>24466.85</v>
      </c>
      <c r="C11" s="6">
        <v>24328.85</v>
      </c>
      <c r="D11" s="6">
        <v>24484.5</v>
      </c>
      <c r="E11" s="6">
        <v>24140.85</v>
      </c>
      <c r="F11" s="5" t="s">
        <v>1509</v>
      </c>
      <c r="G11" s="5">
        <f t="shared" si="0"/>
        <v>5.2329751018960107E-3</v>
      </c>
    </row>
    <row r="12" spans="1:7" ht="18">
      <c r="A12" s="5" t="s">
        <v>60</v>
      </c>
      <c r="B12" s="6">
        <v>24339.15</v>
      </c>
      <c r="C12" s="6">
        <v>24251.1</v>
      </c>
      <c r="D12" s="6">
        <v>24492.6</v>
      </c>
      <c r="E12" s="6">
        <v>24134.9</v>
      </c>
      <c r="F12" s="5" t="s">
        <v>1510</v>
      </c>
      <c r="G12" s="5">
        <f t="shared" si="0"/>
        <v>6.5272351766822402E-3</v>
      </c>
    </row>
    <row r="13" spans="1:7" ht="18">
      <c r="A13" s="5" t="s">
        <v>61</v>
      </c>
      <c r="B13" s="6">
        <v>24180.799999999999</v>
      </c>
      <c r="C13" s="6">
        <v>24418.05</v>
      </c>
      <c r="D13" s="6">
        <v>24440.25</v>
      </c>
      <c r="E13" s="6">
        <v>24073.9</v>
      </c>
      <c r="F13" s="5" t="s">
        <v>1511</v>
      </c>
      <c r="G13" s="5">
        <f t="shared" si="0"/>
        <v>-8.999611999159645E-3</v>
      </c>
    </row>
    <row r="14" spans="1:7" ht="18">
      <c r="A14" s="5" t="s">
        <v>62</v>
      </c>
      <c r="B14" s="6">
        <v>24399.4</v>
      </c>
      <c r="C14" s="6">
        <v>24412.7</v>
      </c>
      <c r="D14" s="6">
        <v>24480.65</v>
      </c>
      <c r="E14" s="6">
        <v>24341.200000000001</v>
      </c>
      <c r="F14" s="5" t="s">
        <v>1512</v>
      </c>
      <c r="G14" s="5">
        <f t="shared" si="0"/>
        <v>-1.4784511312879243E-3</v>
      </c>
    </row>
    <row r="15" spans="1:7" ht="18">
      <c r="A15" s="5" t="s">
        <v>63</v>
      </c>
      <c r="B15" s="6">
        <v>24435.5</v>
      </c>
      <c r="C15" s="6">
        <v>24378.15</v>
      </c>
      <c r="D15" s="6">
        <v>24604.25</v>
      </c>
      <c r="E15" s="6">
        <v>24378.1</v>
      </c>
      <c r="F15" s="5" t="s">
        <v>1513</v>
      </c>
      <c r="G15" s="5">
        <f t="shared" si="0"/>
        <v>-1.4967001787999864E-3</v>
      </c>
    </row>
    <row r="16" spans="1:7" ht="18">
      <c r="A16" s="5" t="s">
        <v>64</v>
      </c>
      <c r="B16" s="6">
        <v>24472.1</v>
      </c>
      <c r="C16" s="6">
        <v>24798.65</v>
      </c>
      <c r="D16" s="6">
        <v>24882</v>
      </c>
      <c r="E16" s="6">
        <v>24445.8</v>
      </c>
      <c r="F16" s="5" t="s">
        <v>1514</v>
      </c>
      <c r="G16" s="5">
        <f t="shared" si="0"/>
        <v>-1.2547572710405439E-2</v>
      </c>
    </row>
    <row r="17" spans="1:7" ht="18">
      <c r="A17" s="5" t="s">
        <v>66</v>
      </c>
      <c r="B17" s="6">
        <v>24781.1</v>
      </c>
      <c r="C17" s="6">
        <v>24956.15</v>
      </c>
      <c r="D17" s="6">
        <v>24978.3</v>
      </c>
      <c r="E17" s="6">
        <v>24679.599999999999</v>
      </c>
      <c r="F17" s="5" t="s">
        <v>1515</v>
      </c>
      <c r="G17" s="5">
        <f t="shared" si="0"/>
        <v>-2.9394512770190822E-3</v>
      </c>
    </row>
    <row r="18" spans="1:7" ht="18">
      <c r="A18" s="5" t="s">
        <v>67</v>
      </c>
      <c r="B18" s="6">
        <v>24854.05</v>
      </c>
      <c r="C18" s="6">
        <v>24664.95</v>
      </c>
      <c r="D18" s="6">
        <v>24886.2</v>
      </c>
      <c r="E18" s="6">
        <v>24567.65</v>
      </c>
      <c r="F18" s="5" t="s">
        <v>1516</v>
      </c>
      <c r="G18" s="5">
        <f t="shared" si="0"/>
        <v>4.2012887401181526E-3</v>
      </c>
    </row>
    <row r="19" spans="1:7" ht="18">
      <c r="A19" s="5" t="s">
        <v>68</v>
      </c>
      <c r="B19" s="6">
        <v>24749.85</v>
      </c>
      <c r="C19" s="6">
        <v>25027.4</v>
      </c>
      <c r="D19" s="6">
        <v>25029.5</v>
      </c>
      <c r="E19" s="6">
        <v>24728.9</v>
      </c>
      <c r="F19" s="5" t="s">
        <v>1517</v>
      </c>
      <c r="G19" s="5">
        <f t="shared" si="0"/>
        <v>-8.9077370211750866E-3</v>
      </c>
    </row>
    <row r="20" spans="1:7" ht="18">
      <c r="A20" s="5" t="s">
        <v>69</v>
      </c>
      <c r="B20" s="6">
        <v>24971.3</v>
      </c>
      <c r="C20" s="6">
        <v>25008.55</v>
      </c>
      <c r="D20" s="6">
        <v>25093.4</v>
      </c>
      <c r="E20" s="6">
        <v>24908.45</v>
      </c>
      <c r="F20" s="5" t="s">
        <v>1518</v>
      </c>
      <c r="G20" s="5">
        <f t="shared" si="0"/>
        <v>-3.4400322558512829E-3</v>
      </c>
    </row>
    <row r="21" spans="1:7" ht="18">
      <c r="A21" s="5" t="s">
        <v>70</v>
      </c>
      <c r="B21" s="6">
        <v>25057.35</v>
      </c>
      <c r="C21" s="6">
        <v>25186.3</v>
      </c>
      <c r="D21" s="6">
        <v>25212.05</v>
      </c>
      <c r="E21" s="6">
        <v>25008.15</v>
      </c>
      <c r="F21" s="5" t="s">
        <v>1519</v>
      </c>
      <c r="G21" s="5">
        <f t="shared" si="0"/>
        <v>-2.8135747549046168E-3</v>
      </c>
    </row>
    <row r="22" spans="1:7" ht="18">
      <c r="A22" s="5" t="s">
        <v>71</v>
      </c>
      <c r="B22" s="6">
        <v>25127.95</v>
      </c>
      <c r="C22" s="6">
        <v>25023.45</v>
      </c>
      <c r="D22" s="6">
        <v>25159.75</v>
      </c>
      <c r="E22" s="6">
        <v>25017.5</v>
      </c>
      <c r="F22" s="5" t="s">
        <v>1520</v>
      </c>
      <c r="G22" s="5">
        <f t="shared" si="0"/>
        <v>6.5359709797854493E-3</v>
      </c>
    </row>
    <row r="23" spans="1:7" ht="18">
      <c r="A23" s="5" t="s">
        <v>73</v>
      </c>
      <c r="B23" s="6">
        <v>24964.25</v>
      </c>
      <c r="C23" s="6">
        <v>24985.3</v>
      </c>
      <c r="D23" s="6">
        <v>25028.65</v>
      </c>
      <c r="E23" s="6">
        <v>24920.05</v>
      </c>
      <c r="F23" s="5" t="s">
        <v>1521</v>
      </c>
      <c r="G23" s="5">
        <f t="shared" si="0"/>
        <v>-1.3690215037028451E-3</v>
      </c>
    </row>
    <row r="24" spans="1:7" ht="18">
      <c r="A24" s="5" t="s">
        <v>75</v>
      </c>
      <c r="B24" s="6">
        <v>24998.45</v>
      </c>
      <c r="C24" s="6">
        <v>25067.05</v>
      </c>
      <c r="D24" s="6">
        <v>25134.05</v>
      </c>
      <c r="E24" s="6">
        <v>24979.4</v>
      </c>
      <c r="F24" s="5" t="s">
        <v>1522</v>
      </c>
      <c r="G24" s="5">
        <f t="shared" si="0"/>
        <v>6.6025884544412166E-4</v>
      </c>
    </row>
    <row r="25" spans="1:7" ht="18">
      <c r="A25" s="5" t="s">
        <v>76</v>
      </c>
      <c r="B25" s="6">
        <v>24981.95</v>
      </c>
      <c r="C25" s="6">
        <v>25065.8</v>
      </c>
      <c r="D25" s="6">
        <v>25234.05</v>
      </c>
      <c r="E25" s="6">
        <v>24947.7</v>
      </c>
      <c r="F25" s="5" t="s">
        <v>1523</v>
      </c>
      <c r="G25" s="5">
        <f t="shared" si="0"/>
        <v>-1.2481224780150524E-3</v>
      </c>
    </row>
    <row r="26" spans="1:7" ht="18">
      <c r="A26" s="5" t="s">
        <v>78</v>
      </c>
      <c r="B26" s="6">
        <v>25013.15</v>
      </c>
      <c r="C26" s="6">
        <v>24832.2</v>
      </c>
      <c r="D26" s="6">
        <v>25044</v>
      </c>
      <c r="E26" s="6">
        <v>24756.799999999999</v>
      </c>
      <c r="F26" s="5" t="s">
        <v>1524</v>
      </c>
      <c r="G26" s="5">
        <f t="shared" si="0"/>
        <v>8.7294190611797214E-3</v>
      </c>
    </row>
    <row r="27" spans="1:7" ht="18">
      <c r="A27" s="5" t="s">
        <v>80</v>
      </c>
      <c r="B27" s="6">
        <v>24795.75</v>
      </c>
      <c r="C27" s="6">
        <v>25084.1</v>
      </c>
      <c r="D27" s="6">
        <v>25143</v>
      </c>
      <c r="E27" s="6">
        <v>24694.35</v>
      </c>
      <c r="F27" s="5" t="s">
        <v>1525</v>
      </c>
      <c r="G27" s="5">
        <f t="shared" si="0"/>
        <v>-8.7873868890513806E-3</v>
      </c>
    </row>
    <row r="28" spans="1:7" ht="18">
      <c r="A28" s="5" t="s">
        <v>81</v>
      </c>
      <c r="B28" s="6">
        <v>25014.6</v>
      </c>
      <c r="C28" s="6">
        <v>25181.9</v>
      </c>
      <c r="D28" s="6">
        <v>25485.05</v>
      </c>
      <c r="E28" s="6">
        <v>24966.799999999999</v>
      </c>
      <c r="F28" s="5" t="s">
        <v>1526</v>
      </c>
      <c r="G28" s="5">
        <f t="shared" si="0"/>
        <v>-9.3704617030021236E-3</v>
      </c>
    </row>
    <row r="29" spans="1:7" ht="18">
      <c r="A29" s="5" t="s">
        <v>83</v>
      </c>
      <c r="B29" s="6">
        <v>25250.1</v>
      </c>
      <c r="C29" s="6">
        <v>25452.85</v>
      </c>
      <c r="D29" s="6">
        <v>25639.45</v>
      </c>
      <c r="E29" s="6">
        <v>25230.3</v>
      </c>
      <c r="F29" s="5" t="s">
        <v>1527</v>
      </c>
      <c r="G29" s="5">
        <f t="shared" si="0"/>
        <v>-2.1424213560051142E-2</v>
      </c>
    </row>
    <row r="30" spans="1:7" ht="18">
      <c r="A30" s="5" t="s">
        <v>85</v>
      </c>
      <c r="B30" s="6">
        <v>25796.9</v>
      </c>
      <c r="C30" s="6">
        <v>25788.45</v>
      </c>
      <c r="D30" s="6">
        <v>25907.599999999999</v>
      </c>
      <c r="E30" s="6">
        <v>25739.200000000001</v>
      </c>
      <c r="F30" s="5" t="s">
        <v>1528</v>
      </c>
      <c r="G30" s="5">
        <f t="shared" si="0"/>
        <v>-5.4061649034323775E-4</v>
      </c>
    </row>
    <row r="31" spans="1:7" ht="18">
      <c r="A31" s="5" t="s">
        <v>86</v>
      </c>
      <c r="B31" s="6">
        <v>25810.85</v>
      </c>
      <c r="C31" s="6">
        <v>26061.3</v>
      </c>
      <c r="D31" s="6">
        <v>26134.7</v>
      </c>
      <c r="E31" s="6">
        <v>25794.1</v>
      </c>
      <c r="F31" s="5" t="s">
        <v>1529</v>
      </c>
      <c r="G31" s="5">
        <f t="shared" si="0"/>
        <v>-1.4160706565616464E-2</v>
      </c>
    </row>
    <row r="32" spans="1:7" ht="18">
      <c r="A32" s="5" t="s">
        <v>88</v>
      </c>
      <c r="B32" s="6">
        <v>26178.95</v>
      </c>
      <c r="C32" s="6">
        <v>26248.25</v>
      </c>
      <c r="D32" s="6">
        <v>26277.35</v>
      </c>
      <c r="E32" s="6">
        <v>26151.4</v>
      </c>
      <c r="F32" s="5" t="s">
        <v>1530</v>
      </c>
      <c r="G32" s="5">
        <f t="shared" si="0"/>
        <v>-1.4161659013423675E-3</v>
      </c>
    </row>
    <row r="33" spans="1:7" ht="18">
      <c r="A33" s="5" t="s">
        <v>89</v>
      </c>
      <c r="B33" s="6">
        <v>26216.05</v>
      </c>
      <c r="C33" s="6">
        <v>26005.4</v>
      </c>
      <c r="D33" s="6">
        <v>26250.9</v>
      </c>
      <c r="E33" s="6">
        <v>25998.400000000001</v>
      </c>
      <c r="F33" s="5" t="s">
        <v>1531</v>
      </c>
      <c r="G33" s="5">
        <f t="shared" si="0"/>
        <v>8.1156779580020509E-3</v>
      </c>
    </row>
    <row r="34" spans="1:7" ht="18">
      <c r="A34" s="5" t="s">
        <v>91</v>
      </c>
      <c r="B34" s="6">
        <v>26004.15</v>
      </c>
      <c r="C34" s="6">
        <v>25899.45</v>
      </c>
      <c r="D34" s="6">
        <v>26032.799999999999</v>
      </c>
      <c r="E34" s="6">
        <v>25871.35</v>
      </c>
      <c r="F34" s="5" t="s">
        <v>1532</v>
      </c>
      <c r="G34" s="5">
        <f t="shared" si="0"/>
        <v>2.4545416990469533E-3</v>
      </c>
    </row>
    <row r="35" spans="1:7" ht="18">
      <c r="A35" s="5" t="s">
        <v>93</v>
      </c>
      <c r="B35" s="6">
        <v>25940.400000000001</v>
      </c>
      <c r="C35" s="6">
        <v>25921.45</v>
      </c>
      <c r="D35" s="6">
        <v>26011.55</v>
      </c>
      <c r="E35" s="6">
        <v>25886.85</v>
      </c>
      <c r="F35" s="5" t="s">
        <v>1533</v>
      </c>
      <c r="G35" s="5">
        <f t="shared" si="0"/>
        <v>5.2043728308821627E-5</v>
      </c>
    </row>
    <row r="36" spans="1:7" ht="18">
      <c r="A36" s="5" t="s">
        <v>95</v>
      </c>
      <c r="B36" s="6">
        <v>25939.05</v>
      </c>
      <c r="C36" s="6">
        <v>25872.55</v>
      </c>
      <c r="D36" s="6">
        <v>25956</v>
      </c>
      <c r="E36" s="6">
        <v>25847.35</v>
      </c>
      <c r="F36" s="5" t="s">
        <v>1534</v>
      </c>
      <c r="G36" s="5">
        <f t="shared" si="0"/>
        <v>5.7259000437972149E-3</v>
      </c>
    </row>
    <row r="37" spans="1:7" ht="18">
      <c r="A37" s="5" t="s">
        <v>97</v>
      </c>
      <c r="B37" s="6">
        <v>25790.95</v>
      </c>
      <c r="C37" s="6">
        <v>25525.95</v>
      </c>
      <c r="D37" s="6">
        <v>25849.25</v>
      </c>
      <c r="E37" s="6">
        <v>25426.6</v>
      </c>
      <c r="F37" s="5" t="s">
        <v>1535</v>
      </c>
      <c r="G37" s="5">
        <f t="shared" si="0"/>
        <v>1.4652627320371103E-2</v>
      </c>
    </row>
    <row r="38" spans="1:7" ht="18">
      <c r="A38" s="5" t="s">
        <v>99</v>
      </c>
      <c r="B38" s="6">
        <v>25415.8</v>
      </c>
      <c r="C38" s="6">
        <v>25487.05</v>
      </c>
      <c r="D38" s="6">
        <v>25611.95</v>
      </c>
      <c r="E38" s="6">
        <v>25376.05</v>
      </c>
      <c r="F38" s="5" t="s">
        <v>1536</v>
      </c>
      <c r="G38" s="5">
        <f t="shared" si="0"/>
        <v>1.5061029536485916E-3</v>
      </c>
    </row>
    <row r="39" spans="1:7" ht="18">
      <c r="A39" s="5" t="s">
        <v>102</v>
      </c>
      <c r="B39" s="6">
        <v>25377.55</v>
      </c>
      <c r="C39" s="6">
        <v>25402.400000000001</v>
      </c>
      <c r="D39" s="6">
        <v>25482.2</v>
      </c>
      <c r="E39" s="6">
        <v>25285.55</v>
      </c>
      <c r="F39" s="5" t="s">
        <v>1537</v>
      </c>
      <c r="G39" s="5">
        <f t="shared" si="0"/>
        <v>-1.6142975111744227E-3</v>
      </c>
    </row>
    <row r="40" spans="1:7" ht="18">
      <c r="A40" s="5" t="s">
        <v>101</v>
      </c>
      <c r="B40" s="6">
        <v>25418.55</v>
      </c>
      <c r="C40" s="6">
        <v>25416.9</v>
      </c>
      <c r="D40" s="6">
        <v>25441.65</v>
      </c>
      <c r="E40" s="6">
        <v>25352.25</v>
      </c>
      <c r="F40" s="5" t="s">
        <v>1538</v>
      </c>
      <c r="G40" s="5">
        <f t="shared" si="0"/>
        <v>1.3700169261289907E-3</v>
      </c>
    </row>
    <row r="41" spans="1:7" ht="18">
      <c r="A41" s="5" t="s">
        <v>103</v>
      </c>
      <c r="B41" s="6">
        <v>25383.75</v>
      </c>
      <c r="C41" s="6">
        <v>25406.65</v>
      </c>
      <c r="D41" s="6">
        <v>25445.7</v>
      </c>
      <c r="E41" s="6">
        <v>25336.2</v>
      </c>
      <c r="F41" s="5" t="s">
        <v>1539</v>
      </c>
      <c r="G41" s="5">
        <f t="shared" si="0"/>
        <v>1.0740980826790941E-3</v>
      </c>
    </row>
    <row r="42" spans="1:7" ht="18">
      <c r="A42" s="5" t="s">
        <v>105</v>
      </c>
      <c r="B42" s="6">
        <v>25356.5</v>
      </c>
      <c r="C42" s="6">
        <v>25430.45</v>
      </c>
      <c r="D42" s="6">
        <v>25430.5</v>
      </c>
      <c r="E42" s="6">
        <v>25292.45</v>
      </c>
      <c r="F42" s="5" t="s">
        <v>1540</v>
      </c>
      <c r="G42" s="5">
        <f t="shared" si="0"/>
        <v>-1.2769632085949123E-3</v>
      </c>
    </row>
    <row r="43" spans="1:7" ht="18">
      <c r="A43" s="5" t="s">
        <v>111</v>
      </c>
      <c r="B43" s="6">
        <v>25388.9</v>
      </c>
      <c r="C43" s="6">
        <v>25059.65</v>
      </c>
      <c r="D43" s="6">
        <v>25433.35</v>
      </c>
      <c r="E43" s="6">
        <v>24941.45</v>
      </c>
      <c r="F43" s="5" t="s">
        <v>1541</v>
      </c>
      <c r="G43" s="5">
        <f t="shared" si="0"/>
        <v>1.8703577686811725E-2</v>
      </c>
    </row>
    <row r="44" spans="1:7" ht="18">
      <c r="A44" s="5" t="s">
        <v>113</v>
      </c>
      <c r="B44" s="6">
        <v>24918.45</v>
      </c>
      <c r="C44" s="6">
        <v>25034</v>
      </c>
      <c r="D44" s="6">
        <v>25113.7</v>
      </c>
      <c r="E44" s="6">
        <v>24885.15</v>
      </c>
      <c r="F44" s="5" t="s">
        <v>1542</v>
      </c>
      <c r="G44" s="5">
        <f t="shared" si="0"/>
        <v>-4.9099820315822162E-3</v>
      </c>
    </row>
    <row r="45" spans="1:7" ht="18">
      <c r="A45" s="5" t="s">
        <v>115</v>
      </c>
      <c r="B45" s="6">
        <v>25041.1</v>
      </c>
      <c r="C45" s="6">
        <v>24999.4</v>
      </c>
      <c r="D45" s="6">
        <v>25130.5</v>
      </c>
      <c r="E45" s="6">
        <v>24896.799999999999</v>
      </c>
      <c r="F45" s="5" t="s">
        <v>1543</v>
      </c>
      <c r="G45" s="5">
        <f t="shared" si="0"/>
        <v>4.1898915779699352E-3</v>
      </c>
    </row>
    <row r="46" spans="1:7" ht="18">
      <c r="A46" s="5" t="s">
        <v>117</v>
      </c>
      <c r="B46" s="6">
        <v>24936.400000000001</v>
      </c>
      <c r="C46" s="6">
        <v>24823.4</v>
      </c>
      <c r="D46" s="6">
        <v>24957.5</v>
      </c>
      <c r="E46" s="6">
        <v>24753.15</v>
      </c>
      <c r="F46" s="5" t="s">
        <v>1544</v>
      </c>
      <c r="G46" s="5">
        <f t="shared" si="0"/>
        <v>3.3843154867430215E-3</v>
      </c>
    </row>
    <row r="47" spans="1:7" ht="18">
      <c r="A47" s="5" t="s">
        <v>118</v>
      </c>
      <c r="B47" s="6">
        <v>24852.15</v>
      </c>
      <c r="C47" s="6">
        <v>25093.7</v>
      </c>
      <c r="D47" s="6">
        <v>25168.75</v>
      </c>
      <c r="E47" s="6">
        <v>24801.3</v>
      </c>
      <c r="F47" s="5" t="s">
        <v>1545</v>
      </c>
      <c r="G47" s="5">
        <f t="shared" si="0"/>
        <v>-1.1718778635040884E-2</v>
      </c>
    </row>
    <row r="48" spans="1:7" ht="18">
      <c r="A48" s="5" t="s">
        <v>126</v>
      </c>
      <c r="B48" s="6">
        <v>25145.1</v>
      </c>
      <c r="C48" s="6">
        <v>25250.5</v>
      </c>
      <c r="D48" s="6">
        <v>25275.45</v>
      </c>
      <c r="E48" s="6">
        <v>25127.75</v>
      </c>
      <c r="F48" s="5" t="s">
        <v>1546</v>
      </c>
      <c r="G48" s="5">
        <f t="shared" si="0"/>
        <v>-2.1293593353156458E-3</v>
      </c>
    </row>
    <row r="49" spans="1:7" ht="18">
      <c r="A49" s="5" t="s">
        <v>128</v>
      </c>
      <c r="B49" s="6">
        <v>25198.7</v>
      </c>
      <c r="C49" s="6">
        <v>25089.95</v>
      </c>
      <c r="D49" s="6">
        <v>25216</v>
      </c>
      <c r="E49" s="6">
        <v>25083.8</v>
      </c>
      <c r="F49" s="5" t="s">
        <v>1547</v>
      </c>
      <c r="G49" s="5">
        <f t="shared" si="0"/>
        <v>-3.2152298316295127E-3</v>
      </c>
    </row>
    <row r="50" spans="1:7" ht="18">
      <c r="A50" s="5" t="s">
        <v>130</v>
      </c>
      <c r="B50" s="6">
        <v>25279.85</v>
      </c>
      <c r="C50" s="6">
        <v>25313.4</v>
      </c>
      <c r="D50" s="6">
        <v>25321.7</v>
      </c>
      <c r="E50" s="6">
        <v>25235.8</v>
      </c>
      <c r="F50" s="5" t="s">
        <v>1548</v>
      </c>
      <c r="G50" s="5">
        <f t="shared" si="0"/>
        <v>4.5491810987265924E-5</v>
      </c>
    </row>
    <row r="51" spans="1:7" ht="18">
      <c r="A51" s="5" t="s">
        <v>131</v>
      </c>
      <c r="B51" s="6">
        <v>25278.7</v>
      </c>
      <c r="C51" s="6">
        <v>25333.599999999999</v>
      </c>
      <c r="D51" s="6">
        <v>25333.65</v>
      </c>
      <c r="E51" s="6">
        <v>25235.5</v>
      </c>
      <c r="F51" s="5" t="s">
        <v>1549</v>
      </c>
      <c r="G51" s="5">
        <f t="shared" si="0"/>
        <v>1.6945599981708784E-3</v>
      </c>
    </row>
    <row r="52" spans="1:7" ht="18">
      <c r="A52" s="5" t="s">
        <v>132</v>
      </c>
      <c r="B52" s="6">
        <v>25235.9</v>
      </c>
      <c r="C52" s="6">
        <v>25249.7</v>
      </c>
      <c r="D52" s="6">
        <v>25268.35</v>
      </c>
      <c r="E52" s="6">
        <v>25199.4</v>
      </c>
      <c r="F52" s="5" t="s">
        <v>1550</v>
      </c>
      <c r="G52" s="5">
        <f t="shared" si="0"/>
        <v>3.332155576256976E-3</v>
      </c>
    </row>
    <row r="53" spans="1:7" ht="18">
      <c r="A53" s="5" t="s">
        <v>133</v>
      </c>
      <c r="B53" s="6">
        <v>25151.95</v>
      </c>
      <c r="C53" s="6">
        <v>25035.3</v>
      </c>
      <c r="D53" s="6">
        <v>25192.9</v>
      </c>
      <c r="E53" s="6">
        <v>24998.5</v>
      </c>
      <c r="F53" s="5" t="s">
        <v>1551</v>
      </c>
      <c r="G53" s="5">
        <f t="shared" si="0"/>
        <v>3.9677928253165316E-3</v>
      </c>
    </row>
    <row r="54" spans="1:7" ht="18">
      <c r="A54" s="5" t="s">
        <v>134</v>
      </c>
      <c r="B54" s="6">
        <v>25052.35</v>
      </c>
      <c r="C54" s="6">
        <v>25030.799999999999</v>
      </c>
      <c r="D54" s="6">
        <v>25129.599999999999</v>
      </c>
      <c r="E54" s="6">
        <v>24964.65</v>
      </c>
      <c r="F54" s="5" t="s">
        <v>1552</v>
      </c>
      <c r="G54" s="5">
        <f t="shared" si="0"/>
        <v>1.3820625685767348E-3</v>
      </c>
    </row>
    <row r="55" spans="1:7" ht="18">
      <c r="A55" s="5" t="s">
        <v>135</v>
      </c>
      <c r="B55" s="6">
        <v>25017.75</v>
      </c>
      <c r="C55" s="6">
        <v>25024.799999999999</v>
      </c>
      <c r="D55" s="6">
        <v>25073.1</v>
      </c>
      <c r="E55" s="6">
        <v>24973.65</v>
      </c>
      <c r="F55" s="5" t="s">
        <v>1553</v>
      </c>
      <c r="G55" s="5">
        <f t="shared" si="0"/>
        <v>2.8583793184004246E-4</v>
      </c>
    </row>
    <row r="56" spans="1:7" ht="18">
      <c r="A56" s="5" t="s">
        <v>136</v>
      </c>
      <c r="B56" s="6">
        <v>25010.6</v>
      </c>
      <c r="C56" s="6">
        <v>24906.1</v>
      </c>
      <c r="D56" s="6">
        <v>25043.8</v>
      </c>
      <c r="E56" s="6">
        <v>24874.7</v>
      </c>
      <c r="F56" s="5" t="s">
        <v>1554</v>
      </c>
      <c r="G56" s="5">
        <f t="shared" si="0"/>
        <v>7.5230495028018388E-3</v>
      </c>
    </row>
    <row r="57" spans="1:7" ht="18">
      <c r="A57" s="5" t="s">
        <v>137</v>
      </c>
      <c r="B57" s="6">
        <v>24823.15</v>
      </c>
      <c r="C57" s="6">
        <v>24845.4</v>
      </c>
      <c r="D57" s="6">
        <v>24858.400000000001</v>
      </c>
      <c r="E57" s="6">
        <v>24771.65</v>
      </c>
      <c r="F57" s="5" t="s">
        <v>1555</v>
      </c>
      <c r="G57" s="5">
        <f t="shared" si="0"/>
        <v>4.6943013455067465E-4</v>
      </c>
    </row>
    <row r="58" spans="1:7" ht="18">
      <c r="A58" s="5" t="s">
        <v>138</v>
      </c>
      <c r="B58" s="6">
        <v>24811.5</v>
      </c>
      <c r="C58" s="6">
        <v>24863.4</v>
      </c>
      <c r="D58" s="6">
        <v>24867.35</v>
      </c>
      <c r="E58" s="6">
        <v>24784.45</v>
      </c>
      <c r="F58" s="5" t="s">
        <v>1556</v>
      </c>
      <c r="G58" s="5">
        <f t="shared" si="0"/>
        <v>1.6659376161698191E-3</v>
      </c>
    </row>
    <row r="59" spans="1:7" ht="18">
      <c r="A59" s="5" t="s">
        <v>139</v>
      </c>
      <c r="B59" s="6">
        <v>24770.2</v>
      </c>
      <c r="C59" s="6">
        <v>24680.55</v>
      </c>
      <c r="D59" s="6">
        <v>24787.95</v>
      </c>
      <c r="E59" s="6">
        <v>24654.5</v>
      </c>
      <c r="F59" s="5" t="s">
        <v>1557</v>
      </c>
      <c r="G59" s="5">
        <f t="shared" si="0"/>
        <v>2.8846339064908873E-3</v>
      </c>
    </row>
    <row r="60" spans="1:7" ht="18">
      <c r="A60" s="5" t="s">
        <v>140</v>
      </c>
      <c r="B60" s="6">
        <v>24698.85</v>
      </c>
      <c r="C60" s="6">
        <v>24648.9</v>
      </c>
      <c r="D60" s="6">
        <v>24734.3</v>
      </c>
      <c r="E60" s="6">
        <v>24607.200000000001</v>
      </c>
      <c r="F60" s="5" t="s">
        <v>1558</v>
      </c>
      <c r="G60" s="5">
        <f t="shared" si="0"/>
        <v>5.1226480205889434E-3</v>
      </c>
    </row>
    <row r="61" spans="1:7" ht="18">
      <c r="A61" s="5" t="s">
        <v>141</v>
      </c>
      <c r="B61" s="6">
        <v>24572.65</v>
      </c>
      <c r="C61" s="6">
        <v>24636.35</v>
      </c>
      <c r="D61" s="6">
        <v>24638.799999999999</v>
      </c>
      <c r="E61" s="6">
        <v>24522.95</v>
      </c>
      <c r="F61" s="5" t="s">
        <v>1559</v>
      </c>
      <c r="G61" s="5">
        <f t="shared" si="0"/>
        <v>1.2827353745464452E-3</v>
      </c>
    </row>
    <row r="62" spans="1:7" ht="18">
      <c r="A62" s="5" t="s">
        <v>142</v>
      </c>
      <c r="B62" s="6">
        <v>24541.15</v>
      </c>
      <c r="C62" s="6">
        <v>24334.85</v>
      </c>
      <c r="D62" s="6">
        <v>24563.9</v>
      </c>
      <c r="E62" s="6">
        <v>24204.5</v>
      </c>
      <c r="F62" s="5" t="s">
        <v>1560</v>
      </c>
      <c r="G62" s="5">
        <f t="shared" si="0"/>
        <v>1.6325753017997963E-2</v>
      </c>
    </row>
    <row r="63" spans="1:7" ht="18">
      <c r="A63" s="5" t="s">
        <v>143</v>
      </c>
      <c r="B63" s="6">
        <v>24143.75</v>
      </c>
      <c r="C63" s="6">
        <v>24184.400000000001</v>
      </c>
      <c r="D63" s="6">
        <v>24196.5</v>
      </c>
      <c r="E63" s="6">
        <v>24099.7</v>
      </c>
      <c r="F63" s="5" t="s">
        <v>1561</v>
      </c>
      <c r="G63" s="5">
        <f t="shared" si="0"/>
        <v>1.967576418212346E-4</v>
      </c>
    </row>
    <row r="64" spans="1:7" ht="18">
      <c r="A64" s="5" t="s">
        <v>144</v>
      </c>
      <c r="B64" s="6">
        <v>24139</v>
      </c>
      <c r="C64" s="6">
        <v>24342.35</v>
      </c>
      <c r="D64" s="6">
        <v>24359.95</v>
      </c>
      <c r="E64" s="6">
        <v>24116.5</v>
      </c>
      <c r="F64" s="5" t="s">
        <v>1562</v>
      </c>
      <c r="G64" s="5">
        <f t="shared" si="0"/>
        <v>-8.5798488623965701E-3</v>
      </c>
    </row>
    <row r="65" spans="1:7" ht="18">
      <c r="A65" s="5" t="s">
        <v>145</v>
      </c>
      <c r="B65" s="6">
        <v>24347</v>
      </c>
      <c r="C65" s="6">
        <v>24320.05</v>
      </c>
      <c r="D65" s="6">
        <v>24472.799999999999</v>
      </c>
      <c r="E65" s="6">
        <v>24212.1</v>
      </c>
      <c r="F65" s="5" t="s">
        <v>1563</v>
      </c>
      <c r="G65" s="5">
        <f t="shared" si="0"/>
        <v>-8.4163857619835045E-4</v>
      </c>
    </row>
    <row r="66" spans="1:7" ht="18">
      <c r="A66" s="5" t="s">
        <v>146</v>
      </c>
      <c r="B66" s="6">
        <v>24367.5</v>
      </c>
      <c r="C66" s="6">
        <v>24386.85</v>
      </c>
      <c r="D66" s="6">
        <v>24419.75</v>
      </c>
      <c r="E66" s="6">
        <v>24311.200000000001</v>
      </c>
      <c r="F66" s="5" t="s">
        <v>1564</v>
      </c>
      <c r="G66" s="5">
        <f t="shared" si="0"/>
        <v>1.0333291215294636E-2</v>
      </c>
    </row>
    <row r="67" spans="1:7" ht="18">
      <c r="A67" s="5" t="s">
        <v>147</v>
      </c>
      <c r="B67" s="6">
        <v>24117</v>
      </c>
      <c r="C67" s="6">
        <v>24248.55</v>
      </c>
      <c r="D67" s="6">
        <v>24340.5</v>
      </c>
      <c r="E67" s="6">
        <v>24079.7</v>
      </c>
      <c r="F67" s="5" t="s">
        <v>1565</v>
      </c>
      <c r="G67" s="5">
        <f t="shared" si="0"/>
        <v>-7.4564783815551433E-3</v>
      </c>
    </row>
    <row r="68" spans="1:7" ht="18">
      <c r="A68" s="5" t="s">
        <v>148</v>
      </c>
      <c r="B68" s="6">
        <v>24297.5</v>
      </c>
      <c r="C68" s="6">
        <v>24289.4</v>
      </c>
      <c r="D68" s="6">
        <v>24337.7</v>
      </c>
      <c r="E68" s="6">
        <v>24184.9</v>
      </c>
      <c r="F68" s="5" t="s">
        <v>1566</v>
      </c>
      <c r="G68" s="5">
        <f t="shared" ref="G68:G131" si="1">(LN(B68/B69))</f>
        <v>1.2630098903435905E-2</v>
      </c>
    </row>
    <row r="69" spans="1:7" ht="18">
      <c r="A69" s="5" t="s">
        <v>149</v>
      </c>
      <c r="B69" s="6">
        <v>23992.55</v>
      </c>
      <c r="C69" s="6">
        <v>24189.85</v>
      </c>
      <c r="D69" s="6">
        <v>24382.6</v>
      </c>
      <c r="E69" s="6">
        <v>23960.400000000001</v>
      </c>
      <c r="F69" s="5" t="s">
        <v>1567</v>
      </c>
      <c r="G69" s="5">
        <f t="shared" si="1"/>
        <v>-2.6244521876233645E-3</v>
      </c>
    </row>
    <row r="70" spans="1:7" ht="18">
      <c r="A70" s="5" t="s">
        <v>150</v>
      </c>
      <c r="B70" s="6">
        <v>24055.599999999999</v>
      </c>
      <c r="C70" s="6">
        <v>24302.85</v>
      </c>
      <c r="D70" s="6">
        <v>24350.05</v>
      </c>
      <c r="E70" s="6">
        <v>23893.7</v>
      </c>
      <c r="F70" s="5" t="s">
        <v>1568</v>
      </c>
      <c r="G70" s="5">
        <f t="shared" si="1"/>
        <v>-2.7151768509934573E-2</v>
      </c>
    </row>
    <row r="71" spans="1:7" ht="18">
      <c r="A71" s="5" t="s">
        <v>151</v>
      </c>
      <c r="B71" s="6">
        <v>24717.7</v>
      </c>
      <c r="C71" s="6">
        <v>24789</v>
      </c>
      <c r="D71" s="6">
        <v>24851.9</v>
      </c>
      <c r="E71" s="6">
        <v>24686.85</v>
      </c>
      <c r="F71" s="5" t="s">
        <v>1569</v>
      </c>
      <c r="G71" s="5">
        <f t="shared" si="1"/>
        <v>-1.179214365820847E-2</v>
      </c>
    </row>
    <row r="72" spans="1:7" ht="18">
      <c r="A72" s="5" t="s">
        <v>152</v>
      </c>
      <c r="B72" s="6">
        <v>25010.9</v>
      </c>
      <c r="C72" s="6">
        <v>25030.95</v>
      </c>
      <c r="D72" s="6">
        <v>25078.3</v>
      </c>
      <c r="E72" s="6">
        <v>24956.400000000001</v>
      </c>
      <c r="F72" s="5" t="s">
        <v>1570</v>
      </c>
      <c r="G72" s="5">
        <f t="shared" si="1"/>
        <v>2.3918165281347566E-3</v>
      </c>
    </row>
    <row r="73" spans="1:7" ht="18">
      <c r="A73" s="5" t="s">
        <v>153</v>
      </c>
      <c r="B73" s="6">
        <v>24951.15</v>
      </c>
      <c r="C73" s="6">
        <v>24886.7</v>
      </c>
      <c r="D73" s="6">
        <v>24984.6</v>
      </c>
      <c r="E73" s="6">
        <v>24856.5</v>
      </c>
      <c r="F73" s="5" t="s">
        <v>1571</v>
      </c>
      <c r="G73" s="5">
        <f t="shared" si="1"/>
        <v>3.7684413413710642E-3</v>
      </c>
    </row>
    <row r="74" spans="1:7" ht="18">
      <c r="A74" s="5" t="s">
        <v>154</v>
      </c>
      <c r="B74" s="6">
        <v>24857.3</v>
      </c>
      <c r="C74" s="6">
        <v>24839.4</v>
      </c>
      <c r="D74" s="6">
        <v>24971.75</v>
      </c>
      <c r="E74" s="6">
        <v>24798.65</v>
      </c>
      <c r="F74" s="5" t="s">
        <v>1572</v>
      </c>
      <c r="G74" s="5">
        <f t="shared" si="1"/>
        <v>8.5323207050211575E-4</v>
      </c>
    </row>
    <row r="75" spans="1:7" ht="18">
      <c r="A75" s="5" t="s">
        <v>155</v>
      </c>
      <c r="B75" s="6">
        <v>24836.1</v>
      </c>
      <c r="C75" s="6">
        <v>24943.3</v>
      </c>
      <c r="D75" s="6">
        <v>24999.75</v>
      </c>
      <c r="E75" s="6">
        <v>24774.6</v>
      </c>
      <c r="F75" s="5" t="s">
        <v>1573</v>
      </c>
      <c r="G75" s="5">
        <f t="shared" si="1"/>
        <v>5.0331229834195685E-5</v>
      </c>
    </row>
    <row r="76" spans="1:7" ht="18">
      <c r="A76" s="5" t="s">
        <v>156</v>
      </c>
      <c r="B76" s="6">
        <v>24834.85</v>
      </c>
      <c r="C76" s="6">
        <v>24423.35</v>
      </c>
      <c r="D76" s="6">
        <v>24861.15</v>
      </c>
      <c r="E76" s="6">
        <v>24410.9</v>
      </c>
      <c r="F76" s="5" t="s">
        <v>1574</v>
      </c>
      <c r="G76" s="5">
        <f t="shared" si="1"/>
        <v>1.7414807623613839E-2</v>
      </c>
    </row>
    <row r="77" spans="1:7" ht="18">
      <c r="A77" s="5" t="s">
        <v>157</v>
      </c>
      <c r="B77" s="6">
        <v>24406.1</v>
      </c>
      <c r="C77" s="6">
        <v>24230.95</v>
      </c>
      <c r="D77" s="6">
        <v>24426.15</v>
      </c>
      <c r="E77" s="6">
        <v>24210.799999999999</v>
      </c>
      <c r="F77" s="5" t="s">
        <v>1575</v>
      </c>
      <c r="G77" s="5">
        <f t="shared" si="1"/>
        <v>-3.0315693109630526E-4</v>
      </c>
    </row>
    <row r="78" spans="1:7" ht="18">
      <c r="A78" s="5" t="s">
        <v>158</v>
      </c>
      <c r="B78" s="6">
        <v>24413.5</v>
      </c>
      <c r="C78" s="6">
        <v>24444.95</v>
      </c>
      <c r="D78" s="6">
        <v>24504.25</v>
      </c>
      <c r="E78" s="6">
        <v>24307.25</v>
      </c>
      <c r="F78" s="5" t="s">
        <v>1576</v>
      </c>
      <c r="G78" s="5">
        <f t="shared" si="1"/>
        <v>-2.6813917161045081E-3</v>
      </c>
    </row>
    <row r="79" spans="1:7" ht="18">
      <c r="A79" s="5" t="s">
        <v>159</v>
      </c>
      <c r="B79" s="6">
        <v>24479.05</v>
      </c>
      <c r="C79" s="6">
        <v>24568.9</v>
      </c>
      <c r="D79" s="6">
        <v>24582.55</v>
      </c>
      <c r="E79" s="6">
        <v>24074.2</v>
      </c>
      <c r="F79" s="5" t="s">
        <v>1577</v>
      </c>
      <c r="G79" s="5">
        <f t="shared" si="1"/>
        <v>-1.2329476150728363E-3</v>
      </c>
    </row>
    <row r="80" spans="1:7" ht="18">
      <c r="A80" s="5" t="s">
        <v>160</v>
      </c>
      <c r="B80" s="6">
        <v>24509.25</v>
      </c>
      <c r="C80" s="6">
        <v>24445.75</v>
      </c>
      <c r="D80" s="6">
        <v>24595.200000000001</v>
      </c>
      <c r="E80" s="6">
        <v>24362.3</v>
      </c>
      <c r="F80" s="5" t="s">
        <v>1578</v>
      </c>
      <c r="G80" s="5">
        <f t="shared" si="1"/>
        <v>-8.8295004833916055E-4</v>
      </c>
    </row>
    <row r="81" spans="1:7" ht="18">
      <c r="A81" s="5" t="s">
        <v>161</v>
      </c>
      <c r="B81" s="6">
        <v>24530.9</v>
      </c>
      <c r="C81" s="6">
        <v>24853.8</v>
      </c>
      <c r="D81" s="6">
        <v>24854.799999999999</v>
      </c>
      <c r="E81" s="6">
        <v>24508.15</v>
      </c>
      <c r="F81" s="5" t="s">
        <v>1579</v>
      </c>
      <c r="G81" s="5">
        <f t="shared" si="1"/>
        <v>-1.0944379412161618E-2</v>
      </c>
    </row>
    <row r="82" spans="1:7" ht="18">
      <c r="A82" s="5" t="s">
        <v>162</v>
      </c>
      <c r="B82" s="6">
        <v>24800.85</v>
      </c>
      <c r="C82" s="6">
        <v>24543.8</v>
      </c>
      <c r="D82" s="6">
        <v>24837.75</v>
      </c>
      <c r="E82" s="6">
        <v>24504.45</v>
      </c>
      <c r="F82" s="5" t="s">
        <v>1580</v>
      </c>
      <c r="G82" s="5">
        <f t="shared" si="1"/>
        <v>7.6031681375885599E-3</v>
      </c>
    </row>
    <row r="83" spans="1:7" ht="18">
      <c r="A83" s="5" t="s">
        <v>163</v>
      </c>
      <c r="B83" s="6">
        <v>24613</v>
      </c>
      <c r="C83" s="6">
        <v>24615.9</v>
      </c>
      <c r="D83" s="6">
        <v>24661.25</v>
      </c>
      <c r="E83" s="6">
        <v>24587.65</v>
      </c>
      <c r="F83" s="5" t="s">
        <v>1581</v>
      </c>
      <c r="G83" s="5">
        <f t="shared" si="1"/>
        <v>1.0691123118667994E-3</v>
      </c>
    </row>
    <row r="84" spans="1:7" ht="18">
      <c r="A84" s="5" t="s">
        <v>164</v>
      </c>
      <c r="B84" s="6">
        <v>24586.7</v>
      </c>
      <c r="C84" s="6">
        <v>24587.599999999999</v>
      </c>
      <c r="D84" s="6">
        <v>24635.05</v>
      </c>
      <c r="E84" s="6">
        <v>24522.75</v>
      </c>
      <c r="F84" s="5" t="s">
        <v>1582</v>
      </c>
      <c r="G84" s="5">
        <f t="shared" si="1"/>
        <v>3.4447775252144188E-3</v>
      </c>
    </row>
    <row r="85" spans="1:7" ht="18">
      <c r="A85" s="5" t="s">
        <v>165</v>
      </c>
      <c r="B85" s="6">
        <v>24502.15</v>
      </c>
      <c r="C85" s="6">
        <v>24387.95</v>
      </c>
      <c r="D85" s="6">
        <v>24592.2</v>
      </c>
      <c r="E85" s="6">
        <v>24331.15</v>
      </c>
      <c r="F85" s="5" t="s">
        <v>1583</v>
      </c>
      <c r="G85" s="5">
        <f t="shared" si="1"/>
        <v>7.6283551773595644E-3</v>
      </c>
    </row>
    <row r="86" spans="1:7" ht="18">
      <c r="A86" s="5" t="s">
        <v>166</v>
      </c>
      <c r="B86" s="6">
        <v>24315.95</v>
      </c>
      <c r="C86" s="6">
        <v>24396.55</v>
      </c>
      <c r="D86" s="6">
        <v>24402.65</v>
      </c>
      <c r="E86" s="6">
        <v>24193.75</v>
      </c>
      <c r="F86" s="5" t="s">
        <v>1584</v>
      </c>
      <c r="G86" s="5">
        <f t="shared" si="1"/>
        <v>-3.4950370829703764E-4</v>
      </c>
    </row>
    <row r="87" spans="1:7" ht="18">
      <c r="A87" s="5" t="s">
        <v>167</v>
      </c>
      <c r="B87" s="6">
        <v>24324.45</v>
      </c>
      <c r="C87" s="6">
        <v>24459.85</v>
      </c>
      <c r="D87" s="6">
        <v>24461.05</v>
      </c>
      <c r="E87" s="6">
        <v>24141.8</v>
      </c>
      <c r="F87" s="5" t="s">
        <v>1585</v>
      </c>
      <c r="G87" s="5">
        <f t="shared" si="1"/>
        <v>-4.4608458502798307E-3</v>
      </c>
    </row>
    <row r="88" spans="1:7" ht="18">
      <c r="A88" s="5" t="s">
        <v>168</v>
      </c>
      <c r="B88" s="6">
        <v>24433.200000000001</v>
      </c>
      <c r="C88" s="6">
        <v>24351</v>
      </c>
      <c r="D88" s="6">
        <v>24443.599999999999</v>
      </c>
      <c r="E88" s="6">
        <v>24331.9</v>
      </c>
      <c r="F88" s="5" t="s">
        <v>1586</v>
      </c>
      <c r="G88" s="5">
        <f t="shared" si="1"/>
        <v>4.621191209858602E-3</v>
      </c>
    </row>
    <row r="89" spans="1:7" ht="18">
      <c r="A89" s="5" t="s">
        <v>169</v>
      </c>
      <c r="B89" s="6">
        <v>24320.55</v>
      </c>
      <c r="C89" s="6">
        <v>24329.45</v>
      </c>
      <c r="D89" s="6">
        <v>24344.6</v>
      </c>
      <c r="E89" s="6">
        <v>24240.55</v>
      </c>
      <c r="F89" s="5" t="s">
        <v>1587</v>
      </c>
      <c r="G89" s="5">
        <f t="shared" si="1"/>
        <v>-1.3567851613180805E-4</v>
      </c>
    </row>
    <row r="90" spans="1:7" ht="18">
      <c r="A90" s="5" t="s">
        <v>170</v>
      </c>
      <c r="B90" s="6">
        <v>24323.85</v>
      </c>
      <c r="C90" s="6">
        <v>24213.35</v>
      </c>
      <c r="D90" s="6">
        <v>24363</v>
      </c>
      <c r="E90" s="6">
        <v>24168.85</v>
      </c>
      <c r="F90" s="5" t="s">
        <v>1588</v>
      </c>
      <c r="G90" s="5">
        <f t="shared" si="1"/>
        <v>8.9252669109216129E-4</v>
      </c>
    </row>
    <row r="91" spans="1:7" ht="18">
      <c r="A91" s="5" t="s">
        <v>171</v>
      </c>
      <c r="B91" s="6">
        <v>24302.15</v>
      </c>
      <c r="C91" s="6">
        <v>24369.95</v>
      </c>
      <c r="D91" s="6">
        <v>24401</v>
      </c>
      <c r="E91" s="6">
        <v>24281</v>
      </c>
      <c r="F91" s="5" t="s">
        <v>1589</v>
      </c>
      <c r="G91" s="5">
        <f t="shared" si="1"/>
        <v>6.4418338608693553E-4</v>
      </c>
    </row>
    <row r="92" spans="1:7" ht="18">
      <c r="A92" s="5" t="s">
        <v>172</v>
      </c>
      <c r="B92" s="6">
        <v>24286.5</v>
      </c>
      <c r="C92" s="6">
        <v>24291.75</v>
      </c>
      <c r="D92" s="6">
        <v>24309.15</v>
      </c>
      <c r="E92" s="6">
        <v>24207.1</v>
      </c>
      <c r="F92" s="5" t="s">
        <v>1590</v>
      </c>
      <c r="G92" s="5">
        <f t="shared" si="1"/>
        <v>6.7196627176867064E-3</v>
      </c>
    </row>
    <row r="93" spans="1:7" ht="18">
      <c r="A93" s="5" t="s">
        <v>173</v>
      </c>
      <c r="B93" s="6">
        <v>24123.85</v>
      </c>
      <c r="C93" s="6">
        <v>24228.75</v>
      </c>
      <c r="D93" s="6">
        <v>24236.35</v>
      </c>
      <c r="E93" s="6">
        <v>24056.400000000001</v>
      </c>
      <c r="F93" s="5" t="s">
        <v>1591</v>
      </c>
      <c r="G93" s="5">
        <f t="shared" si="1"/>
        <v>-7.5001350225091805E-4</v>
      </c>
    </row>
    <row r="94" spans="1:7" ht="18">
      <c r="A94" s="5" t="s">
        <v>174</v>
      </c>
      <c r="B94" s="6">
        <v>24141.95</v>
      </c>
      <c r="C94" s="6">
        <v>23992.95</v>
      </c>
      <c r="D94" s="6">
        <v>24164</v>
      </c>
      <c r="E94" s="6">
        <v>23992.7</v>
      </c>
      <c r="F94" s="5" t="s">
        <v>1592</v>
      </c>
      <c r="G94" s="5">
        <f t="shared" si="1"/>
        <v>5.4555916887449258E-3</v>
      </c>
    </row>
    <row r="95" spans="1:7" ht="18">
      <c r="A95" s="5" t="s">
        <v>175</v>
      </c>
      <c r="B95" s="6">
        <v>24010.6</v>
      </c>
      <c r="C95" s="6">
        <v>24085.9</v>
      </c>
      <c r="D95" s="6">
        <v>24174</v>
      </c>
      <c r="E95" s="6">
        <v>23985.8</v>
      </c>
      <c r="F95" s="5" t="s">
        <v>1593</v>
      </c>
      <c r="G95" s="5">
        <f t="shared" si="1"/>
        <v>-1.4108806608831069E-3</v>
      </c>
    </row>
    <row r="96" spans="1:7" ht="18">
      <c r="A96" s="5" t="s">
        <v>176</v>
      </c>
      <c r="B96" s="6">
        <v>24044.5</v>
      </c>
      <c r="C96" s="6">
        <v>23881.55</v>
      </c>
      <c r="D96" s="6">
        <v>24087.45</v>
      </c>
      <c r="E96" s="6">
        <v>23805.4</v>
      </c>
      <c r="F96" s="5" t="s">
        <v>1594</v>
      </c>
      <c r="G96" s="5">
        <f t="shared" si="1"/>
        <v>7.3341133907751897E-3</v>
      </c>
    </row>
    <row r="97" spans="1:7" ht="18">
      <c r="A97" s="5" t="s">
        <v>177</v>
      </c>
      <c r="B97" s="6">
        <v>23868.799999999999</v>
      </c>
      <c r="C97" s="6">
        <v>23723.1</v>
      </c>
      <c r="D97" s="6">
        <v>23889.9</v>
      </c>
      <c r="E97" s="6">
        <v>23670.45</v>
      </c>
      <c r="F97" s="5" t="s">
        <v>1595</v>
      </c>
      <c r="G97" s="5">
        <f t="shared" si="1"/>
        <v>6.1987880801539115E-3</v>
      </c>
    </row>
    <row r="98" spans="1:7" ht="18">
      <c r="A98" s="5" t="s">
        <v>178</v>
      </c>
      <c r="B98" s="6">
        <v>23721.3</v>
      </c>
      <c r="C98" s="6">
        <v>23577.1</v>
      </c>
      <c r="D98" s="6">
        <v>23754.15</v>
      </c>
      <c r="E98" s="6">
        <v>23562.05</v>
      </c>
      <c r="F98" s="5" t="s">
        <v>1596</v>
      </c>
      <c r="G98" s="5">
        <f t="shared" si="1"/>
        <v>7.7636149373623573E-3</v>
      </c>
    </row>
    <row r="99" spans="1:7" ht="18">
      <c r="A99" s="5" t="s">
        <v>179</v>
      </c>
      <c r="B99" s="6">
        <v>23537.85</v>
      </c>
      <c r="C99" s="6">
        <v>23382.3</v>
      </c>
      <c r="D99" s="6">
        <v>23558.1</v>
      </c>
      <c r="E99" s="6">
        <v>23350</v>
      </c>
      <c r="F99" s="5" t="s">
        <v>1597</v>
      </c>
      <c r="G99" s="5">
        <f t="shared" si="1"/>
        <v>1.5625351959234377E-3</v>
      </c>
    </row>
    <row r="100" spans="1:7" ht="18">
      <c r="A100" s="5" t="s">
        <v>180</v>
      </c>
      <c r="B100" s="6">
        <v>23501.1</v>
      </c>
      <c r="C100" s="6">
        <v>23661.15</v>
      </c>
      <c r="D100" s="6">
        <v>23667.1</v>
      </c>
      <c r="E100" s="6">
        <v>23398.2</v>
      </c>
      <c r="F100" s="5" t="s">
        <v>1598</v>
      </c>
      <c r="G100" s="5">
        <f t="shared" si="1"/>
        <v>-2.800199840690768E-3</v>
      </c>
    </row>
    <row r="101" spans="1:7" ht="18">
      <c r="A101" s="5" t="s">
        <v>181</v>
      </c>
      <c r="B101" s="6">
        <v>23567</v>
      </c>
      <c r="C101" s="6">
        <v>23586.15</v>
      </c>
      <c r="D101" s="6">
        <v>23624</v>
      </c>
      <c r="E101" s="6">
        <v>23442.6</v>
      </c>
      <c r="F101" s="5" t="s">
        <v>1599</v>
      </c>
      <c r="G101" s="5">
        <f t="shared" si="1"/>
        <v>2.1663878659495613E-3</v>
      </c>
    </row>
    <row r="102" spans="1:7" ht="18">
      <c r="A102" s="5" t="s">
        <v>182</v>
      </c>
      <c r="B102" s="6">
        <v>23516</v>
      </c>
      <c r="C102" s="6">
        <v>23629.85</v>
      </c>
      <c r="D102" s="6">
        <v>23664</v>
      </c>
      <c r="E102" s="6">
        <v>23412.9</v>
      </c>
      <c r="F102" s="5" t="s">
        <v>1600</v>
      </c>
      <c r="G102" s="5">
        <f t="shared" si="1"/>
        <v>-1.7801801450586289E-3</v>
      </c>
    </row>
    <row r="103" spans="1:7" ht="18">
      <c r="A103" s="5" t="s">
        <v>183</v>
      </c>
      <c r="B103" s="6">
        <v>23557.9</v>
      </c>
      <c r="C103" s="6">
        <v>23570.799999999999</v>
      </c>
      <c r="D103" s="6">
        <v>23579.05</v>
      </c>
      <c r="E103" s="6">
        <v>23499.7</v>
      </c>
      <c r="F103" s="5" t="s">
        <v>1601</v>
      </c>
      <c r="G103" s="5">
        <f t="shared" si="1"/>
        <v>3.9257017677237702E-3</v>
      </c>
    </row>
    <row r="104" spans="1:7" ht="18">
      <c r="A104" s="5" t="s">
        <v>184</v>
      </c>
      <c r="B104" s="6">
        <v>23465.599999999999</v>
      </c>
      <c r="C104" s="6">
        <v>23464.95</v>
      </c>
      <c r="D104" s="6">
        <v>23490.400000000001</v>
      </c>
      <c r="E104" s="6">
        <v>23334.25</v>
      </c>
      <c r="F104" s="5" t="s">
        <v>1602</v>
      </c>
      <c r="G104" s="5">
        <f t="shared" si="1"/>
        <v>2.8465062056323236E-3</v>
      </c>
    </row>
    <row r="105" spans="1:7" ht="18">
      <c r="A105" s="5" t="s">
        <v>185</v>
      </c>
      <c r="B105" s="6">
        <v>23398.9</v>
      </c>
      <c r="C105" s="6">
        <v>23480.95</v>
      </c>
      <c r="D105" s="6">
        <v>23481.05</v>
      </c>
      <c r="E105" s="6">
        <v>23353.9</v>
      </c>
      <c r="F105" s="5" t="s">
        <v>1603</v>
      </c>
      <c r="G105" s="5">
        <f t="shared" si="1"/>
        <v>3.2511583723450442E-3</v>
      </c>
    </row>
    <row r="106" spans="1:7" ht="18">
      <c r="A106" s="5" t="s">
        <v>186</v>
      </c>
      <c r="B106" s="6">
        <v>23322.95</v>
      </c>
      <c r="C106" s="6">
        <v>23344.45</v>
      </c>
      <c r="D106" s="6">
        <v>23441.95</v>
      </c>
      <c r="E106" s="6">
        <v>23295.95</v>
      </c>
      <c r="F106" s="5" t="s">
        <v>1604</v>
      </c>
      <c r="G106" s="5">
        <f t="shared" si="1"/>
        <v>2.4942165167948799E-3</v>
      </c>
    </row>
    <row r="107" spans="1:7" ht="18">
      <c r="A107" s="5" t="s">
        <v>187</v>
      </c>
      <c r="B107" s="6">
        <v>23264.85</v>
      </c>
      <c r="C107" s="6">
        <v>23283.75</v>
      </c>
      <c r="D107" s="6">
        <v>23389.45</v>
      </c>
      <c r="E107" s="6">
        <v>23206.65</v>
      </c>
      <c r="F107" s="5" t="s">
        <v>1605</v>
      </c>
      <c r="G107" s="5">
        <f t="shared" si="1"/>
        <v>2.4288513264755015E-4</v>
      </c>
    </row>
    <row r="108" spans="1:7" ht="18">
      <c r="A108" s="5" t="s">
        <v>188</v>
      </c>
      <c r="B108" s="6">
        <v>23259.200000000001</v>
      </c>
      <c r="C108" s="6">
        <v>23319.15</v>
      </c>
      <c r="D108" s="6">
        <v>23411.9</v>
      </c>
      <c r="E108" s="6">
        <v>23227.15</v>
      </c>
      <c r="F108" s="5" t="s">
        <v>1606</v>
      </c>
      <c r="G108" s="5">
        <f t="shared" si="1"/>
        <v>-1.3297717180034533E-3</v>
      </c>
    </row>
    <row r="109" spans="1:7" ht="18">
      <c r="A109" s="5" t="s">
        <v>189</v>
      </c>
      <c r="B109" s="6">
        <v>23290.15</v>
      </c>
      <c r="C109" s="6">
        <v>22821.85</v>
      </c>
      <c r="D109" s="6">
        <v>23320.2</v>
      </c>
      <c r="E109" s="6">
        <v>22789.05</v>
      </c>
      <c r="F109" s="5" t="s">
        <v>1607</v>
      </c>
      <c r="G109" s="5">
        <f t="shared" si="1"/>
        <v>2.0331832162561177E-2</v>
      </c>
    </row>
    <row r="110" spans="1:7" ht="18">
      <c r="A110" s="5" t="s">
        <v>190</v>
      </c>
      <c r="B110" s="6">
        <v>22821.4</v>
      </c>
      <c r="C110" s="6">
        <v>22798.6</v>
      </c>
      <c r="D110" s="6">
        <v>22910.15</v>
      </c>
      <c r="E110" s="6">
        <v>22642.6</v>
      </c>
      <c r="F110" s="5" t="s">
        <v>1608</v>
      </c>
      <c r="G110" s="5">
        <f t="shared" si="1"/>
        <v>8.8487486443831614E-3</v>
      </c>
    </row>
    <row r="111" spans="1:7" ht="18">
      <c r="A111" s="5" t="s">
        <v>191</v>
      </c>
      <c r="B111" s="6">
        <v>22620.35</v>
      </c>
      <c r="C111" s="6">
        <v>22128.35</v>
      </c>
      <c r="D111" s="6">
        <v>22670.400000000001</v>
      </c>
      <c r="E111" s="6">
        <v>21791.95</v>
      </c>
      <c r="F111" s="5" t="s">
        <v>1609</v>
      </c>
      <c r="G111" s="5">
        <f t="shared" si="1"/>
        <v>3.3071319917765837E-2</v>
      </c>
    </row>
    <row r="112" spans="1:7" ht="18">
      <c r="A112" s="5" t="s">
        <v>192</v>
      </c>
      <c r="B112" s="6">
        <v>21884.5</v>
      </c>
      <c r="C112" s="6">
        <v>23179.5</v>
      </c>
      <c r="D112" s="6">
        <v>23179.5</v>
      </c>
      <c r="E112" s="6">
        <v>21281.45</v>
      </c>
      <c r="F112" s="5" t="s">
        <v>1610</v>
      </c>
      <c r="G112" s="5">
        <f t="shared" si="1"/>
        <v>-6.1124179171720965E-2</v>
      </c>
    </row>
    <row r="113" spans="1:7" ht="18">
      <c r="A113" s="5" t="s">
        <v>193</v>
      </c>
      <c r="B113" s="6">
        <v>23263.9</v>
      </c>
      <c r="C113" s="6">
        <v>23337.9</v>
      </c>
      <c r="D113" s="6">
        <v>23338.7</v>
      </c>
      <c r="E113" s="6">
        <v>23062.3</v>
      </c>
      <c r="F113" s="5" t="s">
        <v>1611</v>
      </c>
      <c r="G113" s="5">
        <f t="shared" si="1"/>
        <v>3.2023979208572827E-2</v>
      </c>
    </row>
    <row r="114" spans="1:7" ht="18">
      <c r="A114" s="5" t="s">
        <v>194</v>
      </c>
      <c r="B114" s="6">
        <v>22530.7</v>
      </c>
      <c r="C114" s="6">
        <v>22568.1</v>
      </c>
      <c r="D114" s="6">
        <v>22653.75</v>
      </c>
      <c r="E114" s="6">
        <v>22465.1</v>
      </c>
      <c r="F114" s="5" t="s">
        <v>1612</v>
      </c>
      <c r="G114" s="5">
        <f t="shared" si="1"/>
        <v>1.8680861553376123E-3</v>
      </c>
    </row>
    <row r="115" spans="1:7" ht="18">
      <c r="A115" s="5" t="s">
        <v>195</v>
      </c>
      <c r="B115" s="6">
        <v>22488.65</v>
      </c>
      <c r="C115" s="6">
        <v>22617.45</v>
      </c>
      <c r="D115" s="6">
        <v>22705.75</v>
      </c>
      <c r="E115" s="6">
        <v>22417</v>
      </c>
      <c r="F115" s="5" t="s">
        <v>1613</v>
      </c>
      <c r="G115" s="5">
        <f t="shared" si="1"/>
        <v>-9.5612140229056203E-3</v>
      </c>
    </row>
    <row r="116" spans="1:7" ht="18">
      <c r="A116" s="5" t="s">
        <v>196</v>
      </c>
      <c r="B116" s="6">
        <v>22704.7</v>
      </c>
      <c r="C116" s="6">
        <v>22762.75</v>
      </c>
      <c r="D116" s="6">
        <v>22825.5</v>
      </c>
      <c r="E116" s="6">
        <v>22685.45</v>
      </c>
      <c r="F116" s="5" t="s">
        <v>1614</v>
      </c>
      <c r="G116" s="5">
        <f t="shared" si="1"/>
        <v>-8.0473578649701855E-3</v>
      </c>
    </row>
    <row r="117" spans="1:7" ht="18">
      <c r="A117" s="5" t="s">
        <v>197</v>
      </c>
      <c r="B117" s="6">
        <v>22888.15</v>
      </c>
      <c r="C117" s="6">
        <v>22977.15</v>
      </c>
      <c r="D117" s="6">
        <v>22998.55</v>
      </c>
      <c r="E117" s="6">
        <v>22858.5</v>
      </c>
      <c r="F117" s="5" t="s">
        <v>1615</v>
      </c>
      <c r="G117" s="5">
        <f t="shared" si="1"/>
        <v>-1.9336287086089532E-3</v>
      </c>
    </row>
    <row r="118" spans="1:7" ht="18">
      <c r="A118" s="5" t="s">
        <v>198</v>
      </c>
      <c r="B118" s="6">
        <v>22932.45</v>
      </c>
      <c r="C118" s="6">
        <v>23038.95</v>
      </c>
      <c r="D118" s="6">
        <v>23110.799999999999</v>
      </c>
      <c r="E118" s="6">
        <v>22871.200000000001</v>
      </c>
      <c r="F118" s="5" t="s">
        <v>1616</v>
      </c>
      <c r="G118" s="5">
        <f t="shared" si="1"/>
        <v>-1.0743187662915156E-3</v>
      </c>
    </row>
    <row r="119" spans="1:7" ht="18">
      <c r="A119" s="5" t="s">
        <v>199</v>
      </c>
      <c r="B119" s="6">
        <v>22957.1</v>
      </c>
      <c r="C119" s="6">
        <v>22930.75</v>
      </c>
      <c r="D119" s="6">
        <v>23026.400000000001</v>
      </c>
      <c r="E119" s="6">
        <v>22908</v>
      </c>
      <c r="F119" s="5" t="s">
        <v>1617</v>
      </c>
      <c r="G119" s="5">
        <f t="shared" si="1"/>
        <v>-4.5944725602593643E-4</v>
      </c>
    </row>
    <row r="120" spans="1:7" ht="18">
      <c r="A120" s="5" t="s">
        <v>202</v>
      </c>
      <c r="B120" s="6">
        <v>22967.65</v>
      </c>
      <c r="C120" s="6">
        <v>22614.1</v>
      </c>
      <c r="D120" s="6">
        <v>22993.599999999999</v>
      </c>
      <c r="E120" s="6">
        <v>22577.45</v>
      </c>
      <c r="F120" s="5" t="s">
        <v>1618</v>
      </c>
      <c r="G120" s="5">
        <f t="shared" si="1"/>
        <v>1.6234147702677632E-2</v>
      </c>
    </row>
    <row r="121" spans="1:7" ht="18">
      <c r="A121" s="5" t="s">
        <v>200</v>
      </c>
      <c r="B121" s="6">
        <v>22597.8</v>
      </c>
      <c r="C121" s="6">
        <v>22576.6</v>
      </c>
      <c r="D121" s="6">
        <v>22629.5</v>
      </c>
      <c r="E121" s="6">
        <v>22483.15</v>
      </c>
      <c r="F121" s="5" t="s">
        <v>1619</v>
      </c>
      <c r="G121" s="5">
        <f t="shared" si="1"/>
        <v>3.0469688528972257E-3</v>
      </c>
    </row>
    <row r="122" spans="1:7" ht="18">
      <c r="A122" s="5" t="s">
        <v>201</v>
      </c>
      <c r="B122" s="6">
        <v>22529.05</v>
      </c>
      <c r="C122" s="6">
        <v>22404.55</v>
      </c>
      <c r="D122" s="6">
        <v>22591.1</v>
      </c>
      <c r="E122" s="6">
        <v>22404.55</v>
      </c>
      <c r="F122" s="5" t="s">
        <v>1620</v>
      </c>
      <c r="G122" s="5">
        <f t="shared" si="1"/>
        <v>1.2013934053743151E-3</v>
      </c>
    </row>
    <row r="123" spans="1:7" ht="18">
      <c r="A123" s="5" t="s">
        <v>206</v>
      </c>
      <c r="B123" s="6">
        <v>22502</v>
      </c>
      <c r="C123" s="6">
        <v>22512.85</v>
      </c>
      <c r="D123" s="6">
        <v>22520.25</v>
      </c>
      <c r="E123" s="6">
        <v>22470.05</v>
      </c>
      <c r="F123" s="5" t="s">
        <v>1621</v>
      </c>
      <c r="G123" s="5">
        <f t="shared" si="1"/>
        <v>1.5966877687512294E-3</v>
      </c>
    </row>
    <row r="124" spans="1:7" ht="18">
      <c r="A124" s="5" t="s">
        <v>203</v>
      </c>
      <c r="B124" s="6">
        <v>22466.1</v>
      </c>
      <c r="C124" s="6">
        <v>22415.25</v>
      </c>
      <c r="D124" s="6">
        <v>22502.15</v>
      </c>
      <c r="E124" s="6">
        <v>22345.65</v>
      </c>
      <c r="F124" s="5" t="s">
        <v>1622</v>
      </c>
      <c r="G124" s="5">
        <f t="shared" si="1"/>
        <v>2.7746872879504058E-3</v>
      </c>
    </row>
    <row r="125" spans="1:7" ht="18">
      <c r="A125" s="5" t="s">
        <v>204</v>
      </c>
      <c r="B125" s="6">
        <v>22403.85</v>
      </c>
      <c r="C125" s="6">
        <v>22319.200000000001</v>
      </c>
      <c r="D125" s="6">
        <v>22432.25</v>
      </c>
      <c r="E125" s="6">
        <v>22054.55</v>
      </c>
      <c r="F125" s="5" t="s">
        <v>1623</v>
      </c>
      <c r="G125" s="5">
        <f t="shared" si="1"/>
        <v>9.115755746059738E-3</v>
      </c>
    </row>
    <row r="126" spans="1:7" ht="18">
      <c r="A126" s="5" t="s">
        <v>205</v>
      </c>
      <c r="B126" s="6">
        <v>22200.55</v>
      </c>
      <c r="C126" s="6">
        <v>22255.599999999999</v>
      </c>
      <c r="D126" s="6">
        <v>22297.55</v>
      </c>
      <c r="E126" s="6">
        <v>22151.75</v>
      </c>
      <c r="F126" s="5" t="s">
        <v>1624</v>
      </c>
      <c r="G126" s="5">
        <f t="shared" si="1"/>
        <v>-7.7895650787794773E-4</v>
      </c>
    </row>
    <row r="127" spans="1:7" ht="18">
      <c r="A127" s="5" t="s">
        <v>207</v>
      </c>
      <c r="B127" s="6">
        <v>22217.85</v>
      </c>
      <c r="C127" s="6">
        <v>22112.9</v>
      </c>
      <c r="D127" s="6">
        <v>22270.05</v>
      </c>
      <c r="E127" s="6">
        <v>22081.25</v>
      </c>
      <c r="F127" s="5" t="s">
        <v>1625</v>
      </c>
      <c r="G127" s="5">
        <f t="shared" si="1"/>
        <v>5.1351702014188691E-3</v>
      </c>
    </row>
    <row r="128" spans="1:7" ht="18">
      <c r="A128" s="5" t="s">
        <v>208</v>
      </c>
      <c r="B128" s="6">
        <v>22104.05</v>
      </c>
      <c r="C128" s="6">
        <v>22027.95</v>
      </c>
      <c r="D128" s="6">
        <v>22131.65</v>
      </c>
      <c r="E128" s="6">
        <v>21821.05</v>
      </c>
      <c r="F128" s="5" t="s">
        <v>1626</v>
      </c>
      <c r="G128" s="5">
        <f t="shared" si="1"/>
        <v>2.2124478982964036E-3</v>
      </c>
    </row>
    <row r="129" spans="1:7" ht="18">
      <c r="A129" s="5" t="s">
        <v>209</v>
      </c>
      <c r="B129" s="6">
        <v>22055.200000000001</v>
      </c>
      <c r="C129" s="6">
        <v>21990.95</v>
      </c>
      <c r="D129" s="6">
        <v>22131.3</v>
      </c>
      <c r="E129" s="6">
        <v>21950.3</v>
      </c>
      <c r="F129" s="5" t="s">
        <v>1627</v>
      </c>
      <c r="G129" s="5">
        <f t="shared" si="1"/>
        <v>4.4396349451461085E-3</v>
      </c>
    </row>
    <row r="130" spans="1:7" ht="18">
      <c r="A130" s="5" t="s">
        <v>210</v>
      </c>
      <c r="B130" s="6">
        <v>21957.5</v>
      </c>
      <c r="C130" s="6">
        <v>22224.799999999999</v>
      </c>
      <c r="D130" s="6">
        <v>22307.75</v>
      </c>
      <c r="E130" s="6">
        <v>21932.400000000001</v>
      </c>
      <c r="F130" s="5" t="s">
        <v>1628</v>
      </c>
      <c r="G130" s="5">
        <f t="shared" si="1"/>
        <v>-1.5590012996666094E-2</v>
      </c>
    </row>
    <row r="131" spans="1:7" ht="18">
      <c r="A131" s="5" t="s">
        <v>211</v>
      </c>
      <c r="B131" s="6">
        <v>22302.5</v>
      </c>
      <c r="C131" s="6">
        <v>22231.200000000001</v>
      </c>
      <c r="D131" s="6">
        <v>22368.65</v>
      </c>
      <c r="E131" s="6">
        <v>22185.200000000001</v>
      </c>
      <c r="F131" s="5" t="s">
        <v>1629</v>
      </c>
      <c r="G131" s="5">
        <f t="shared" si="1"/>
        <v>0</v>
      </c>
    </row>
    <row r="132" spans="1:7" ht="18">
      <c r="A132" s="5" t="s">
        <v>212</v>
      </c>
      <c r="B132" s="6">
        <v>22302.5</v>
      </c>
      <c r="C132" s="6">
        <v>22489.75</v>
      </c>
      <c r="D132" s="6">
        <v>22499.05</v>
      </c>
      <c r="E132" s="6">
        <v>22232.05</v>
      </c>
      <c r="F132" s="5" t="s">
        <v>1630</v>
      </c>
      <c r="G132" s="5">
        <f t="shared" ref="G132:G195" si="2">(LN(B132/B133))</f>
        <v>-6.2666144663355581E-3</v>
      </c>
    </row>
    <row r="133" spans="1:7" ht="18">
      <c r="A133" s="5" t="s">
        <v>213</v>
      </c>
      <c r="B133" s="6">
        <v>22442.7</v>
      </c>
      <c r="C133" s="6">
        <v>22561.599999999999</v>
      </c>
      <c r="D133" s="6">
        <v>22588.799999999999</v>
      </c>
      <c r="E133" s="6">
        <v>22409.45</v>
      </c>
      <c r="F133" s="5" t="s">
        <v>1631</v>
      </c>
      <c r="G133" s="5">
        <f t="shared" si="2"/>
        <v>-1.476005170173867E-3</v>
      </c>
    </row>
    <row r="134" spans="1:7" ht="18">
      <c r="A134" s="5" t="s">
        <v>214</v>
      </c>
      <c r="B134" s="6">
        <v>22475.85</v>
      </c>
      <c r="C134" s="6">
        <v>22766.35</v>
      </c>
      <c r="D134" s="6">
        <v>22794.7</v>
      </c>
      <c r="E134" s="6">
        <v>22348.05</v>
      </c>
      <c r="F134" s="5" t="s">
        <v>1632</v>
      </c>
      <c r="G134" s="5">
        <f t="shared" si="2"/>
        <v>-7.6389791301331271E-3</v>
      </c>
    </row>
    <row r="135" spans="1:7" ht="18">
      <c r="A135" s="5" t="s">
        <v>215</v>
      </c>
      <c r="B135" s="6">
        <v>22648.2</v>
      </c>
      <c r="C135" s="6">
        <v>22567.85</v>
      </c>
      <c r="D135" s="6">
        <v>22710.5</v>
      </c>
      <c r="E135" s="6">
        <v>22567.85</v>
      </c>
      <c r="F135" s="5" t="s">
        <v>1633</v>
      </c>
      <c r="G135" s="5">
        <f t="shared" si="2"/>
        <v>1.9158935479583357E-3</v>
      </c>
    </row>
    <row r="136" spans="1:7" ht="18">
      <c r="A136" s="5" t="s">
        <v>216</v>
      </c>
      <c r="B136" s="6">
        <v>22604.85</v>
      </c>
      <c r="C136" s="6">
        <v>22679.65</v>
      </c>
      <c r="D136" s="6">
        <v>22783.35</v>
      </c>
      <c r="E136" s="6">
        <v>22568.400000000001</v>
      </c>
      <c r="F136" s="5" t="s">
        <v>1634</v>
      </c>
      <c r="G136" s="5">
        <f t="shared" si="2"/>
        <v>-1.7039337135533136E-3</v>
      </c>
    </row>
    <row r="137" spans="1:7" ht="18">
      <c r="A137" s="5" t="s">
        <v>217</v>
      </c>
      <c r="B137" s="6">
        <v>22643.4</v>
      </c>
      <c r="C137" s="6">
        <v>22475.55</v>
      </c>
      <c r="D137" s="6">
        <v>22655.8</v>
      </c>
      <c r="E137" s="6">
        <v>22441.9</v>
      </c>
      <c r="F137" s="5" t="s">
        <v>1635</v>
      </c>
      <c r="G137" s="5">
        <f t="shared" si="2"/>
        <v>9.9172312481621942E-3</v>
      </c>
    </row>
    <row r="138" spans="1:7" ht="18">
      <c r="A138" s="5" t="s">
        <v>218</v>
      </c>
      <c r="B138" s="6">
        <v>22419.95</v>
      </c>
      <c r="C138" s="6">
        <v>22620.400000000001</v>
      </c>
      <c r="D138" s="6">
        <v>22620.400000000001</v>
      </c>
      <c r="E138" s="6">
        <v>22385.55</v>
      </c>
      <c r="F138" s="5" t="s">
        <v>1636</v>
      </c>
      <c r="G138" s="5">
        <f t="shared" si="2"/>
        <v>-6.6859105299196739E-3</v>
      </c>
    </row>
    <row r="139" spans="1:7" ht="18">
      <c r="A139" s="5" t="s">
        <v>219</v>
      </c>
      <c r="B139" s="6">
        <v>22570.35</v>
      </c>
      <c r="C139" s="6">
        <v>22316.9</v>
      </c>
      <c r="D139" s="6">
        <v>22625.95</v>
      </c>
      <c r="E139" s="6">
        <v>22305.25</v>
      </c>
      <c r="F139" s="5" t="s">
        <v>1637</v>
      </c>
      <c r="G139" s="5">
        <f t="shared" si="2"/>
        <v>7.4690020410453127E-3</v>
      </c>
    </row>
    <row r="140" spans="1:7" ht="18">
      <c r="A140" s="5" t="s">
        <v>220</v>
      </c>
      <c r="B140" s="6">
        <v>22402.400000000001</v>
      </c>
      <c r="C140" s="6">
        <v>22421.55</v>
      </c>
      <c r="D140" s="6">
        <v>22476.45</v>
      </c>
      <c r="E140" s="6">
        <v>22384</v>
      </c>
      <c r="F140" s="5" t="s">
        <v>1638</v>
      </c>
      <c r="G140" s="5">
        <f t="shared" si="2"/>
        <v>1.5367299273513811E-3</v>
      </c>
    </row>
    <row r="141" spans="1:7" ht="18">
      <c r="A141" s="5" t="s">
        <v>221</v>
      </c>
      <c r="B141" s="6">
        <v>22368</v>
      </c>
      <c r="C141" s="6">
        <v>22447.05</v>
      </c>
      <c r="D141" s="6">
        <v>22447.55</v>
      </c>
      <c r="E141" s="6">
        <v>22349.45</v>
      </c>
      <c r="F141" s="5" t="s">
        <v>1639</v>
      </c>
      <c r="G141" s="5">
        <f t="shared" si="2"/>
        <v>1.4137313223340777E-3</v>
      </c>
    </row>
    <row r="142" spans="1:7" ht="18">
      <c r="A142" s="5" t="s">
        <v>222</v>
      </c>
      <c r="B142" s="6">
        <v>22336.400000000001</v>
      </c>
      <c r="C142" s="6">
        <v>22336.9</v>
      </c>
      <c r="D142" s="6">
        <v>22375.65</v>
      </c>
      <c r="E142" s="6">
        <v>22198.15</v>
      </c>
      <c r="F142" s="5" t="s">
        <v>1640</v>
      </c>
      <c r="G142" s="5">
        <f t="shared" si="2"/>
        <v>8.5155875913575322E-3</v>
      </c>
    </row>
    <row r="143" spans="1:7" ht="18">
      <c r="A143" s="5" t="s">
        <v>223</v>
      </c>
      <c r="B143" s="6">
        <v>22147</v>
      </c>
      <c r="C143" s="6">
        <v>21861.5</v>
      </c>
      <c r="D143" s="6">
        <v>22179.55</v>
      </c>
      <c r="E143" s="6">
        <v>21777.65</v>
      </c>
      <c r="F143" s="5" t="s">
        <v>1641</v>
      </c>
      <c r="G143" s="5">
        <f t="shared" si="2"/>
        <v>6.8482479371053118E-3</v>
      </c>
    </row>
    <row r="144" spans="1:7" ht="18">
      <c r="A144" s="5" t="s">
        <v>224</v>
      </c>
      <c r="B144" s="6">
        <v>21995.85</v>
      </c>
      <c r="C144" s="6">
        <v>22212.35</v>
      </c>
      <c r="D144" s="6">
        <v>22326.5</v>
      </c>
      <c r="E144" s="6">
        <v>21961.7</v>
      </c>
      <c r="F144" s="5" t="s">
        <v>1642</v>
      </c>
      <c r="G144" s="5">
        <f t="shared" si="2"/>
        <v>-6.8888846695565574E-3</v>
      </c>
    </row>
    <row r="145" spans="1:7" ht="18">
      <c r="A145" s="5" t="s">
        <v>225</v>
      </c>
      <c r="B145" s="6">
        <v>22147.9</v>
      </c>
      <c r="C145" s="6">
        <v>22125.3</v>
      </c>
      <c r="D145" s="6">
        <v>22213.75</v>
      </c>
      <c r="E145" s="6">
        <v>22079.45</v>
      </c>
      <c r="F145" s="5" t="s">
        <v>1643</v>
      </c>
      <c r="G145" s="5">
        <f t="shared" si="2"/>
        <v>-5.6100497425024482E-3</v>
      </c>
    </row>
    <row r="146" spans="1:7" ht="18">
      <c r="A146" s="5" t="s">
        <v>226</v>
      </c>
      <c r="B146" s="6">
        <v>22272.5</v>
      </c>
      <c r="C146" s="6">
        <v>22339.05</v>
      </c>
      <c r="D146" s="6">
        <v>22427.45</v>
      </c>
      <c r="E146" s="6">
        <v>22259.55</v>
      </c>
      <c r="F146" s="5" t="s">
        <v>1644</v>
      </c>
      <c r="G146" s="5">
        <f t="shared" si="2"/>
        <v>-1.1024426319883079E-2</v>
      </c>
    </row>
    <row r="147" spans="1:7" ht="18">
      <c r="A147" s="5" t="s">
        <v>227</v>
      </c>
      <c r="B147" s="6">
        <v>22519.4</v>
      </c>
      <c r="C147" s="6">
        <v>22677.4</v>
      </c>
      <c r="D147" s="6">
        <v>22726.45</v>
      </c>
      <c r="E147" s="6">
        <v>22503.75</v>
      </c>
      <c r="F147" s="5" t="s">
        <v>1645</v>
      </c>
      <c r="G147" s="5">
        <f t="shared" si="2"/>
        <v>-1.0355004482994602E-2</v>
      </c>
    </row>
    <row r="148" spans="1:7" ht="18">
      <c r="A148" s="5" t="s">
        <v>228</v>
      </c>
      <c r="B148" s="6">
        <v>22753.8</v>
      </c>
      <c r="C148" s="6">
        <v>22720.25</v>
      </c>
      <c r="D148" s="6">
        <v>22775.7</v>
      </c>
      <c r="E148" s="6">
        <v>22673.7</v>
      </c>
      <c r="F148" s="5" t="s">
        <v>1646</v>
      </c>
      <c r="G148" s="5">
        <f t="shared" si="2"/>
        <v>4.8924520259116325E-3</v>
      </c>
    </row>
    <row r="149" spans="1:7" ht="18">
      <c r="A149" s="5" t="s">
        <v>233</v>
      </c>
      <c r="B149" s="6">
        <v>22642.75</v>
      </c>
      <c r="C149" s="6">
        <v>22765.1</v>
      </c>
      <c r="D149" s="6">
        <v>22768.400000000001</v>
      </c>
      <c r="E149" s="6">
        <v>22612.25</v>
      </c>
      <c r="F149" s="5" t="s">
        <v>1647</v>
      </c>
      <c r="G149" s="5">
        <f t="shared" si="2"/>
        <v>-1.0395275169402805E-3</v>
      </c>
    </row>
    <row r="150" spans="1:7" ht="18">
      <c r="A150" s="5" t="s">
        <v>229</v>
      </c>
      <c r="B150" s="6">
        <v>22666.3</v>
      </c>
      <c r="C150" s="6">
        <v>22578.35</v>
      </c>
      <c r="D150" s="6">
        <v>22697.3</v>
      </c>
      <c r="E150" s="6">
        <v>22550.35</v>
      </c>
      <c r="F150" s="5" t="s">
        <v>1648</v>
      </c>
      <c r="G150" s="5">
        <f t="shared" si="2"/>
        <v>6.7552271049311262E-3</v>
      </c>
    </row>
    <row r="151" spans="1:7" ht="18">
      <c r="A151" s="5" t="s">
        <v>230</v>
      </c>
      <c r="B151" s="6">
        <v>22513.7</v>
      </c>
      <c r="C151" s="6">
        <v>22486.400000000001</v>
      </c>
      <c r="D151" s="6">
        <v>22537.599999999999</v>
      </c>
      <c r="E151" s="6">
        <v>22427.599999999999</v>
      </c>
      <c r="F151" s="5" t="s">
        <v>1649</v>
      </c>
      <c r="G151" s="5">
        <f t="shared" si="2"/>
        <v>-4.2195638976008428E-5</v>
      </c>
    </row>
    <row r="152" spans="1:7" ht="18">
      <c r="A152" s="5" t="s">
        <v>231</v>
      </c>
      <c r="B152" s="6">
        <v>22514.65</v>
      </c>
      <c r="C152" s="6">
        <v>22592.1</v>
      </c>
      <c r="D152" s="6">
        <v>22619</v>
      </c>
      <c r="E152" s="6">
        <v>22303.8</v>
      </c>
      <c r="F152" s="5" t="s">
        <v>1650</v>
      </c>
      <c r="G152" s="5">
        <f t="shared" si="2"/>
        <v>3.5595697583823936E-3</v>
      </c>
    </row>
    <row r="153" spans="1:7" ht="18">
      <c r="A153" s="5" t="s">
        <v>232</v>
      </c>
      <c r="B153" s="6">
        <v>22434.65</v>
      </c>
      <c r="C153" s="6">
        <v>22385.7</v>
      </c>
      <c r="D153" s="6">
        <v>22521.1</v>
      </c>
      <c r="E153" s="6">
        <v>22346.5</v>
      </c>
      <c r="F153" s="5" t="s">
        <v>1651</v>
      </c>
      <c r="G153" s="5">
        <f t="shared" si="2"/>
        <v>-8.3095802205875437E-4</v>
      </c>
    </row>
    <row r="154" spans="1:7" ht="18">
      <c r="A154" s="5" t="s">
        <v>234</v>
      </c>
      <c r="B154" s="6">
        <v>22453.3</v>
      </c>
      <c r="C154" s="6">
        <v>22458.799999999999</v>
      </c>
      <c r="D154" s="6">
        <v>22497.599999999999</v>
      </c>
      <c r="E154" s="6">
        <v>22388.15</v>
      </c>
      <c r="F154" s="5" t="s">
        <v>1652</v>
      </c>
      <c r="G154" s="5">
        <f t="shared" si="2"/>
        <v>-3.8739583655484331E-4</v>
      </c>
    </row>
    <row r="155" spans="1:7" ht="18">
      <c r="A155" s="5" t="s">
        <v>240</v>
      </c>
      <c r="B155" s="6">
        <v>22462</v>
      </c>
      <c r="C155" s="6">
        <v>22455</v>
      </c>
      <c r="D155" s="6">
        <v>22529.95</v>
      </c>
      <c r="E155" s="6">
        <v>22427.75</v>
      </c>
      <c r="F155" s="5" t="s">
        <v>1653</v>
      </c>
      <c r="G155" s="5">
        <f t="shared" si="2"/>
        <v>6.0327630166456293E-3</v>
      </c>
    </row>
    <row r="156" spans="1:7" ht="18">
      <c r="A156" s="5" t="s">
        <v>235</v>
      </c>
      <c r="B156" s="6">
        <v>22326.9</v>
      </c>
      <c r="C156" s="6">
        <v>22163.599999999999</v>
      </c>
      <c r="D156" s="6">
        <v>22516</v>
      </c>
      <c r="E156" s="6">
        <v>22163.599999999999</v>
      </c>
      <c r="F156" s="5" t="s">
        <v>1654</v>
      </c>
      <c r="G156" s="5">
        <f t="shared" si="2"/>
        <v>9.1450574409679217E-3</v>
      </c>
    </row>
    <row r="157" spans="1:7" ht="18">
      <c r="A157" s="5" t="s">
        <v>236</v>
      </c>
      <c r="B157" s="6">
        <v>22123.65</v>
      </c>
      <c r="C157" s="6">
        <v>22053.95</v>
      </c>
      <c r="D157" s="6">
        <v>22193.599999999999</v>
      </c>
      <c r="E157" s="6">
        <v>22052.85</v>
      </c>
      <c r="F157" s="5" t="s">
        <v>1655</v>
      </c>
      <c r="G157" s="5">
        <f t="shared" si="2"/>
        <v>5.3911051782769932E-3</v>
      </c>
    </row>
    <row r="158" spans="1:7" ht="18">
      <c r="A158" s="5" t="s">
        <v>237</v>
      </c>
      <c r="B158" s="6">
        <v>22004.7</v>
      </c>
      <c r="C158" s="6">
        <v>21947.9</v>
      </c>
      <c r="D158" s="6">
        <v>22073.200000000001</v>
      </c>
      <c r="E158" s="6">
        <v>21947.55</v>
      </c>
      <c r="F158" s="5" t="s">
        <v>1656</v>
      </c>
      <c r="G158" s="5">
        <f t="shared" si="2"/>
        <v>-4.1744719810147216E-3</v>
      </c>
    </row>
    <row r="159" spans="1:7" ht="18">
      <c r="A159" s="5" t="s">
        <v>238</v>
      </c>
      <c r="B159" s="6">
        <v>22096.75</v>
      </c>
      <c r="C159" s="6">
        <v>21932.2</v>
      </c>
      <c r="D159" s="6">
        <v>22180.7</v>
      </c>
      <c r="E159" s="6">
        <v>21883.3</v>
      </c>
      <c r="F159" s="5" t="s">
        <v>1657</v>
      </c>
      <c r="G159" s="5">
        <f t="shared" si="2"/>
        <v>3.8450511793153485E-3</v>
      </c>
    </row>
    <row r="160" spans="1:7" ht="18">
      <c r="A160" s="5" t="s">
        <v>239</v>
      </c>
      <c r="B160" s="6">
        <v>22011.95</v>
      </c>
      <c r="C160" s="6">
        <v>21989.9</v>
      </c>
      <c r="D160" s="6">
        <v>22080.95</v>
      </c>
      <c r="E160" s="6">
        <v>21941.3</v>
      </c>
      <c r="F160" s="5" t="s">
        <v>1658</v>
      </c>
      <c r="G160" s="5">
        <f t="shared" si="2"/>
        <v>7.883546470263552E-3</v>
      </c>
    </row>
    <row r="161" spans="1:7" ht="18">
      <c r="A161" s="5" t="s">
        <v>241</v>
      </c>
      <c r="B161" s="6">
        <v>21839.1</v>
      </c>
      <c r="C161" s="6">
        <v>21843.9</v>
      </c>
      <c r="D161" s="6">
        <v>21930.9</v>
      </c>
      <c r="E161" s="6">
        <v>21710.2</v>
      </c>
      <c r="F161" s="5" t="s">
        <v>1659</v>
      </c>
      <c r="G161" s="5">
        <f t="shared" si="2"/>
        <v>9.9183292197013414E-4</v>
      </c>
    </row>
    <row r="162" spans="1:7" ht="18">
      <c r="A162" s="5" t="s">
        <v>242</v>
      </c>
      <c r="B162" s="6">
        <v>21817.45</v>
      </c>
      <c r="C162" s="6">
        <v>21946.45</v>
      </c>
      <c r="D162" s="6">
        <v>21978.3</v>
      </c>
      <c r="E162" s="6">
        <v>21793.1</v>
      </c>
      <c r="F162" s="5" t="s">
        <v>1660</v>
      </c>
      <c r="G162" s="5">
        <f t="shared" si="2"/>
        <v>-1.0860963573548457E-2</v>
      </c>
    </row>
    <row r="163" spans="1:7" ht="18">
      <c r="A163" s="5" t="s">
        <v>243</v>
      </c>
      <c r="B163" s="6">
        <v>22055.7</v>
      </c>
      <c r="C163" s="6">
        <v>21990.1</v>
      </c>
      <c r="D163" s="6">
        <v>22123.7</v>
      </c>
      <c r="E163" s="6">
        <v>21916.55</v>
      </c>
      <c r="F163" s="5" t="s">
        <v>1661</v>
      </c>
      <c r="G163" s="5">
        <f t="shared" si="2"/>
        <v>1.4678177414507178E-3</v>
      </c>
    </row>
    <row r="164" spans="1:7" ht="18">
      <c r="A164" s="5" t="s">
        <v>244</v>
      </c>
      <c r="B164" s="6">
        <v>22023.35</v>
      </c>
      <c r="C164" s="6">
        <v>22064.85</v>
      </c>
      <c r="D164" s="6">
        <v>22120.9</v>
      </c>
      <c r="E164" s="6">
        <v>21931.7</v>
      </c>
      <c r="F164" s="5" t="s">
        <v>1662</v>
      </c>
      <c r="G164" s="5">
        <f t="shared" si="2"/>
        <v>-5.5829893714841473E-3</v>
      </c>
    </row>
    <row r="165" spans="1:7" ht="18">
      <c r="A165" s="5" t="s">
        <v>245</v>
      </c>
      <c r="B165" s="6">
        <v>22146.65</v>
      </c>
      <c r="C165" s="6">
        <v>21982.55</v>
      </c>
      <c r="D165" s="6">
        <v>22204.6</v>
      </c>
      <c r="E165" s="6">
        <v>21917.5</v>
      </c>
      <c r="F165" s="5" t="s">
        <v>1663</v>
      </c>
      <c r="G165" s="5">
        <f t="shared" si="2"/>
        <v>6.7483410794881684E-3</v>
      </c>
    </row>
    <row r="166" spans="1:7" ht="18">
      <c r="A166" s="5" t="s">
        <v>246</v>
      </c>
      <c r="B166" s="6">
        <v>21997.7</v>
      </c>
      <c r="C166" s="6">
        <v>22432.2</v>
      </c>
      <c r="D166" s="6">
        <v>22446.75</v>
      </c>
      <c r="E166" s="6">
        <v>21905.65</v>
      </c>
      <c r="F166" s="5" t="s">
        <v>1664</v>
      </c>
      <c r="G166" s="5">
        <f t="shared" si="2"/>
        <v>-1.524839281915699E-2</v>
      </c>
    </row>
    <row r="167" spans="1:7" ht="18">
      <c r="A167" s="5" t="s">
        <v>247</v>
      </c>
      <c r="B167" s="6">
        <v>22335.7</v>
      </c>
      <c r="C167" s="6">
        <v>22334.45</v>
      </c>
      <c r="D167" s="6">
        <v>22452.55</v>
      </c>
      <c r="E167" s="6">
        <v>22256</v>
      </c>
      <c r="F167" s="5" t="s">
        <v>1665</v>
      </c>
      <c r="G167" s="5">
        <f t="shared" si="2"/>
        <v>1.3656201783766265E-4</v>
      </c>
    </row>
    <row r="168" spans="1:7" ht="18">
      <c r="A168" s="5" t="s">
        <v>248</v>
      </c>
      <c r="B168" s="6">
        <v>22332.65</v>
      </c>
      <c r="C168" s="6">
        <v>22517.5</v>
      </c>
      <c r="D168" s="6">
        <v>22526.6</v>
      </c>
      <c r="E168" s="6">
        <v>22307.25</v>
      </c>
      <c r="F168" s="5" t="s">
        <v>1666</v>
      </c>
      <c r="G168" s="5">
        <f t="shared" si="2"/>
        <v>-7.1788682071318097E-3</v>
      </c>
    </row>
    <row r="169" spans="1:7" ht="18">
      <c r="A169" s="5" t="s">
        <v>249</v>
      </c>
      <c r="B169" s="6">
        <v>22493.55</v>
      </c>
      <c r="C169" s="6">
        <v>22505.3</v>
      </c>
      <c r="D169" s="6">
        <v>22525.65</v>
      </c>
      <c r="E169" s="6">
        <v>22430</v>
      </c>
      <c r="F169" s="5" t="s">
        <v>1667</v>
      </c>
      <c r="G169" s="5">
        <f t="shared" si="2"/>
        <v>8.6729117063467345E-4</v>
      </c>
    </row>
    <row r="170" spans="1:7" ht="18">
      <c r="A170" s="5" t="s">
        <v>250</v>
      </c>
      <c r="B170" s="6">
        <v>22474.05</v>
      </c>
      <c r="C170" s="6">
        <v>22327.5</v>
      </c>
      <c r="D170" s="6">
        <v>22497.200000000001</v>
      </c>
      <c r="E170" s="6">
        <v>22224.35</v>
      </c>
      <c r="F170" s="5" t="s">
        <v>1668</v>
      </c>
      <c r="G170" s="5">
        <f t="shared" si="2"/>
        <v>5.2531497425974778E-3</v>
      </c>
    </row>
    <row r="171" spans="1:7" ht="18">
      <c r="A171" s="5" t="s">
        <v>251</v>
      </c>
      <c r="B171" s="6">
        <v>22356.3</v>
      </c>
      <c r="C171" s="6">
        <v>22371.25</v>
      </c>
      <c r="D171" s="6">
        <v>22416.9</v>
      </c>
      <c r="E171" s="6">
        <v>22269.15</v>
      </c>
      <c r="F171" s="5" t="s">
        <v>1669</v>
      </c>
      <c r="G171" s="5">
        <f t="shared" si="2"/>
        <v>-2.202767082468908E-3</v>
      </c>
    </row>
    <row r="172" spans="1:7" ht="18">
      <c r="A172" s="5" t="s">
        <v>252</v>
      </c>
      <c r="B172" s="6">
        <v>22405.599999999999</v>
      </c>
      <c r="C172" s="6">
        <v>22403.5</v>
      </c>
      <c r="D172" s="6">
        <v>22440.9</v>
      </c>
      <c r="E172" s="6">
        <v>22358.3</v>
      </c>
      <c r="F172" s="5" t="s">
        <v>1670</v>
      </c>
      <c r="G172" s="5">
        <f t="shared" si="2"/>
        <v>1.2147196920581206E-3</v>
      </c>
    </row>
    <row r="173" spans="1:7" ht="18">
      <c r="A173" s="5" t="s">
        <v>259</v>
      </c>
      <c r="B173" s="6">
        <v>22378.400000000001</v>
      </c>
      <c r="C173" s="6">
        <v>22406.95</v>
      </c>
      <c r="D173" s="6">
        <v>22419.55</v>
      </c>
      <c r="E173" s="6">
        <v>22367.05</v>
      </c>
      <c r="F173" s="5" t="s">
        <v>1671</v>
      </c>
      <c r="G173" s="5">
        <f t="shared" si="2"/>
        <v>1.7733692952736234E-3</v>
      </c>
    </row>
    <row r="174" spans="1:7" ht="18">
      <c r="A174" s="5" t="s">
        <v>253</v>
      </c>
      <c r="B174" s="6">
        <v>22338.75</v>
      </c>
      <c r="C174" s="6">
        <v>22048.3</v>
      </c>
      <c r="D174" s="6">
        <v>22353.3</v>
      </c>
      <c r="E174" s="6">
        <v>22047.75</v>
      </c>
      <c r="F174" s="5" t="s">
        <v>1672</v>
      </c>
      <c r="G174" s="5">
        <f t="shared" si="2"/>
        <v>1.6062509231593233E-2</v>
      </c>
    </row>
    <row r="175" spans="1:7" ht="18">
      <c r="A175" s="5" t="s">
        <v>254</v>
      </c>
      <c r="B175" s="6">
        <v>21982.799999999999</v>
      </c>
      <c r="C175" s="6">
        <v>21935.200000000001</v>
      </c>
      <c r="D175" s="6">
        <v>22060.55</v>
      </c>
      <c r="E175" s="6">
        <v>21860.65</v>
      </c>
      <c r="F175" s="5" t="s">
        <v>1673</v>
      </c>
      <c r="G175" s="5">
        <f t="shared" si="2"/>
        <v>1.4407994489542065E-3</v>
      </c>
    </row>
    <row r="176" spans="1:7" ht="18">
      <c r="A176" s="5" t="s">
        <v>255</v>
      </c>
      <c r="B176" s="6">
        <v>21951.15</v>
      </c>
      <c r="C176" s="6">
        <v>22214.1</v>
      </c>
      <c r="D176" s="6">
        <v>22229.15</v>
      </c>
      <c r="E176" s="6">
        <v>21915.85</v>
      </c>
      <c r="F176" s="5" t="s">
        <v>1674</v>
      </c>
      <c r="G176" s="5">
        <f t="shared" si="2"/>
        <v>-1.1198431843397458E-2</v>
      </c>
    </row>
    <row r="177" spans="1:7" ht="18">
      <c r="A177" s="5" t="s">
        <v>256</v>
      </c>
      <c r="B177" s="6">
        <v>22198.35</v>
      </c>
      <c r="C177" s="6">
        <v>22090.2</v>
      </c>
      <c r="D177" s="6">
        <v>22218.25</v>
      </c>
      <c r="E177" s="6">
        <v>22085.65</v>
      </c>
      <c r="F177" s="5" t="s">
        <v>1675</v>
      </c>
      <c r="G177" s="5">
        <f t="shared" si="2"/>
        <v>3.4431131207391997E-3</v>
      </c>
    </row>
    <row r="178" spans="1:7" ht="18">
      <c r="A178" s="5" t="s">
        <v>257</v>
      </c>
      <c r="B178" s="6">
        <v>22122.05</v>
      </c>
      <c r="C178" s="6">
        <v>22169.200000000001</v>
      </c>
      <c r="D178" s="6">
        <v>22202.15</v>
      </c>
      <c r="E178" s="6">
        <v>22075.15</v>
      </c>
      <c r="F178" s="5" t="s">
        <v>1676</v>
      </c>
      <c r="G178" s="5">
        <f t="shared" si="2"/>
        <v>-4.0893487084771958E-3</v>
      </c>
    </row>
    <row r="179" spans="1:7" ht="18">
      <c r="A179" s="5" t="s">
        <v>258</v>
      </c>
      <c r="B179" s="6">
        <v>22212.7</v>
      </c>
      <c r="C179" s="6">
        <v>22290</v>
      </c>
      <c r="D179" s="6">
        <v>22297.5</v>
      </c>
      <c r="E179" s="6">
        <v>22186.1</v>
      </c>
      <c r="F179" s="5" t="s">
        <v>1677</v>
      </c>
      <c r="G179" s="5">
        <f t="shared" si="2"/>
        <v>-2.1381877027633613E-4</v>
      </c>
    </row>
    <row r="180" spans="1:7" ht="18">
      <c r="A180" s="5" t="s">
        <v>260</v>
      </c>
      <c r="B180" s="6">
        <v>22217.45</v>
      </c>
      <c r="C180" s="6">
        <v>22081.55</v>
      </c>
      <c r="D180" s="6">
        <v>22252.5</v>
      </c>
      <c r="E180" s="6">
        <v>21875.25</v>
      </c>
      <c r="F180" s="5" t="s">
        <v>1678</v>
      </c>
      <c r="G180" s="5">
        <f t="shared" si="2"/>
        <v>7.3364155357774361E-3</v>
      </c>
    </row>
    <row r="181" spans="1:7" ht="18">
      <c r="A181" s="5" t="s">
        <v>261</v>
      </c>
      <c r="B181" s="6">
        <v>22055.05</v>
      </c>
      <c r="C181" s="6">
        <v>22248.85</v>
      </c>
      <c r="D181" s="6">
        <v>22249.4</v>
      </c>
      <c r="E181" s="6">
        <v>21997.95</v>
      </c>
      <c r="F181" s="5" t="s">
        <v>1679</v>
      </c>
      <c r="G181" s="5">
        <f t="shared" si="2"/>
        <v>-6.4132914383778911E-3</v>
      </c>
    </row>
    <row r="182" spans="1:7" ht="18">
      <c r="A182" s="5" t="s">
        <v>262</v>
      </c>
      <c r="B182" s="6">
        <v>22196.95</v>
      </c>
      <c r="C182" s="6">
        <v>22099.200000000001</v>
      </c>
      <c r="D182" s="6">
        <v>22215.599999999999</v>
      </c>
      <c r="E182" s="6">
        <v>22045.85</v>
      </c>
      <c r="F182" s="5" t="s">
        <v>1680</v>
      </c>
      <c r="G182" s="5">
        <f t="shared" si="2"/>
        <v>3.3710026687649355E-3</v>
      </c>
    </row>
    <row r="183" spans="1:7" ht="18">
      <c r="A183" s="5" t="s">
        <v>270</v>
      </c>
      <c r="B183" s="6">
        <v>22122.25</v>
      </c>
      <c r="C183" s="6">
        <v>22103.45</v>
      </c>
      <c r="D183" s="6">
        <v>22186.65</v>
      </c>
      <c r="E183" s="6">
        <v>22021.05</v>
      </c>
      <c r="F183" s="5"/>
      <c r="G183" s="5">
        <f t="shared" si="2"/>
        <v>3.6931451676362253E-3</v>
      </c>
    </row>
    <row r="184" spans="1:7" ht="18">
      <c r="A184" s="5" t="s">
        <v>263</v>
      </c>
      <c r="B184" s="6">
        <v>22040.7</v>
      </c>
      <c r="C184" s="6">
        <v>22020.3</v>
      </c>
      <c r="D184" s="6">
        <v>22068.65</v>
      </c>
      <c r="E184" s="6">
        <v>21968.95</v>
      </c>
      <c r="F184" s="5" t="s">
        <v>1681</v>
      </c>
      <c r="G184" s="5">
        <f t="shared" si="2"/>
        <v>5.9133602496496528E-3</v>
      </c>
    </row>
    <row r="185" spans="1:7" ht="18">
      <c r="A185" s="5" t="s">
        <v>264</v>
      </c>
      <c r="B185" s="6">
        <v>21910.75</v>
      </c>
      <c r="C185" s="6">
        <v>21906.55</v>
      </c>
      <c r="D185" s="6">
        <v>21953.85</v>
      </c>
      <c r="E185" s="6">
        <v>21794.799999999999</v>
      </c>
      <c r="F185" s="5" t="s">
        <v>1682</v>
      </c>
      <c r="G185" s="5">
        <f t="shared" si="2"/>
        <v>3.2319437149108312E-3</v>
      </c>
    </row>
    <row r="186" spans="1:7" ht="18">
      <c r="A186" s="5" t="s">
        <v>265</v>
      </c>
      <c r="B186" s="6">
        <v>21840.05</v>
      </c>
      <c r="C186" s="6">
        <v>21578.15</v>
      </c>
      <c r="D186" s="6">
        <v>21870.85</v>
      </c>
      <c r="E186" s="6">
        <v>21530.2</v>
      </c>
      <c r="F186" s="5" t="s">
        <v>1683</v>
      </c>
      <c r="G186" s="5">
        <f t="shared" si="2"/>
        <v>4.4420757111879932E-3</v>
      </c>
    </row>
    <row r="187" spans="1:7" ht="18">
      <c r="A187" s="5" t="s">
        <v>266</v>
      </c>
      <c r="B187" s="6">
        <v>21743.25</v>
      </c>
      <c r="C187" s="6">
        <v>21664.3</v>
      </c>
      <c r="D187" s="6">
        <v>21766.799999999999</v>
      </c>
      <c r="E187" s="6">
        <v>21543.35</v>
      </c>
      <c r="F187" s="5" t="s">
        <v>1684</v>
      </c>
      <c r="G187" s="5">
        <f t="shared" si="2"/>
        <v>5.8672702236109882E-3</v>
      </c>
    </row>
    <row r="188" spans="1:7" ht="18">
      <c r="A188" s="5" t="s">
        <v>267</v>
      </c>
      <c r="B188" s="6">
        <v>21616.05</v>
      </c>
      <c r="C188" s="6">
        <v>21800.799999999999</v>
      </c>
      <c r="D188" s="6">
        <v>21831.7</v>
      </c>
      <c r="E188" s="6">
        <v>21574.75</v>
      </c>
      <c r="F188" s="5" t="s">
        <v>1685</v>
      </c>
      <c r="G188" s="5">
        <f t="shared" si="2"/>
        <v>-7.6708008067306686E-3</v>
      </c>
    </row>
    <row r="189" spans="1:7" ht="18">
      <c r="A189" s="5" t="s">
        <v>268</v>
      </c>
      <c r="B189" s="6">
        <v>21782.5</v>
      </c>
      <c r="C189" s="6">
        <v>21727</v>
      </c>
      <c r="D189" s="6">
        <v>21804.45</v>
      </c>
      <c r="E189" s="6">
        <v>21629.9</v>
      </c>
      <c r="F189" s="5" t="s">
        <v>1686</v>
      </c>
      <c r="G189" s="5">
        <f t="shared" si="2"/>
        <v>2.9677875690214571E-3</v>
      </c>
    </row>
    <row r="190" spans="1:7" ht="18">
      <c r="A190" s="5" t="s">
        <v>269</v>
      </c>
      <c r="B190" s="6">
        <v>21717.95</v>
      </c>
      <c r="C190" s="6">
        <v>22009.65</v>
      </c>
      <c r="D190" s="6">
        <v>22011.05</v>
      </c>
      <c r="E190" s="6">
        <v>21665.3</v>
      </c>
      <c r="F190" s="5" t="s">
        <v>1687</v>
      </c>
      <c r="G190" s="5">
        <f t="shared" si="2"/>
        <v>-9.7392544332029034E-3</v>
      </c>
    </row>
    <row r="191" spans="1:7" ht="18">
      <c r="A191" s="5" t="s">
        <v>271</v>
      </c>
      <c r="B191" s="6">
        <v>21930.5</v>
      </c>
      <c r="C191" s="6">
        <v>22045.05</v>
      </c>
      <c r="D191" s="6">
        <v>22053.3</v>
      </c>
      <c r="E191" s="6">
        <v>21860.15</v>
      </c>
      <c r="F191" s="5" t="s">
        <v>1688</v>
      </c>
      <c r="G191" s="5">
        <f t="shared" si="2"/>
        <v>5.0159713096876929E-5</v>
      </c>
    </row>
    <row r="192" spans="1:7" ht="18">
      <c r="A192" s="5" t="s">
        <v>272</v>
      </c>
      <c r="B192" s="6">
        <v>21929.4</v>
      </c>
      <c r="C192" s="6">
        <v>21825.200000000001</v>
      </c>
      <c r="D192" s="6">
        <v>21951.4</v>
      </c>
      <c r="E192" s="6">
        <v>21737.55</v>
      </c>
      <c r="F192" s="5" t="s">
        <v>1689</v>
      </c>
      <c r="G192" s="5">
        <f t="shared" si="2"/>
        <v>7.2172409632705048E-3</v>
      </c>
    </row>
    <row r="193" spans="1:7" ht="18">
      <c r="A193" s="5" t="s">
        <v>273</v>
      </c>
      <c r="B193" s="6">
        <v>21771.7</v>
      </c>
      <c r="C193" s="6">
        <v>21921.05</v>
      </c>
      <c r="D193" s="6">
        <v>21964.3</v>
      </c>
      <c r="E193" s="6">
        <v>21726.95</v>
      </c>
      <c r="F193" s="5" t="s">
        <v>1690</v>
      </c>
      <c r="G193" s="5">
        <f t="shared" si="2"/>
        <v>-3.7638581528382955E-3</v>
      </c>
    </row>
    <row r="194" spans="1:7" ht="18">
      <c r="A194" s="5" t="s">
        <v>274</v>
      </c>
      <c r="B194" s="6">
        <v>21853.8</v>
      </c>
      <c r="C194" s="6">
        <v>21812.75</v>
      </c>
      <c r="D194" s="6">
        <v>22126.799999999999</v>
      </c>
      <c r="E194" s="6">
        <v>21805.55</v>
      </c>
      <c r="F194" s="5" t="s">
        <v>1691</v>
      </c>
      <c r="G194" s="5">
        <f t="shared" si="2"/>
        <v>7.18007734330033E-3</v>
      </c>
    </row>
    <row r="195" spans="1:7" ht="18">
      <c r="A195" s="5" t="s">
        <v>275</v>
      </c>
      <c r="B195" s="6">
        <v>21697.45</v>
      </c>
      <c r="C195" s="6">
        <v>21780.65</v>
      </c>
      <c r="D195" s="6">
        <v>21832.95</v>
      </c>
      <c r="E195" s="6">
        <v>21658.75</v>
      </c>
      <c r="F195" s="5" t="s">
        <v>1692</v>
      </c>
      <c r="G195" s="5">
        <f t="shared" si="2"/>
        <v>-1.3011494553287434E-3</v>
      </c>
    </row>
    <row r="196" spans="1:7" ht="18">
      <c r="A196" s="5" t="s">
        <v>276</v>
      </c>
      <c r="B196" s="6">
        <v>21725.7</v>
      </c>
      <c r="C196" s="6">
        <v>21487.25</v>
      </c>
      <c r="D196" s="6">
        <v>21741.35</v>
      </c>
      <c r="E196" s="6">
        <v>21448.85</v>
      </c>
      <c r="F196" s="5" t="s">
        <v>1693</v>
      </c>
      <c r="G196" s="5">
        <f t="shared" ref="G196:G259" si="3">(LN(B196/B197))</f>
        <v>9.415577400253396E-3</v>
      </c>
    </row>
    <row r="197" spans="1:7" ht="18">
      <c r="A197" s="5" t="s">
        <v>277</v>
      </c>
      <c r="B197" s="6">
        <v>21522.1</v>
      </c>
      <c r="C197" s="6">
        <v>21775.75</v>
      </c>
      <c r="D197" s="6">
        <v>21813.05</v>
      </c>
      <c r="E197" s="6">
        <v>21501.8</v>
      </c>
      <c r="F197" s="5" t="s">
        <v>1694</v>
      </c>
      <c r="G197" s="5">
        <f t="shared" si="3"/>
        <v>-9.9631658391133322E-3</v>
      </c>
    </row>
    <row r="198" spans="1:7" ht="18">
      <c r="A198" s="5" t="s">
        <v>278</v>
      </c>
      <c r="B198" s="6">
        <v>21737.599999999999</v>
      </c>
      <c r="C198" s="6">
        <v>21433.1</v>
      </c>
      <c r="D198" s="6">
        <v>21763.25</v>
      </c>
      <c r="E198" s="6">
        <v>21429.599999999999</v>
      </c>
      <c r="F198" s="5" t="s">
        <v>1695</v>
      </c>
      <c r="G198" s="5">
        <f t="shared" si="3"/>
        <v>1.7869967895292525E-2</v>
      </c>
    </row>
    <row r="199" spans="1:7" ht="18">
      <c r="A199" s="5" t="s">
        <v>279</v>
      </c>
      <c r="B199" s="6">
        <v>21352.6</v>
      </c>
      <c r="C199" s="6">
        <v>21454.6</v>
      </c>
      <c r="D199" s="6">
        <v>21459</v>
      </c>
      <c r="E199" s="6">
        <v>21247.05</v>
      </c>
      <c r="F199" s="5" t="s">
        <v>1696</v>
      </c>
      <c r="G199" s="5">
        <f t="shared" si="3"/>
        <v>-4.7352654852423287E-3</v>
      </c>
    </row>
    <row r="200" spans="1:7" ht="18">
      <c r="A200" s="5" t="s">
        <v>280</v>
      </c>
      <c r="B200" s="6">
        <v>21453.95</v>
      </c>
      <c r="C200" s="6">
        <v>21185.25</v>
      </c>
      <c r="D200" s="6">
        <v>21482.35</v>
      </c>
      <c r="E200" s="6">
        <v>21137.200000000001</v>
      </c>
      <c r="F200" s="5" t="s">
        <v>1697</v>
      </c>
      <c r="G200" s="5">
        <f t="shared" si="3"/>
        <v>1.0079080002224091E-2</v>
      </c>
    </row>
    <row r="201" spans="1:7" ht="18">
      <c r="A201" s="5" t="s">
        <v>281</v>
      </c>
      <c r="B201" s="6">
        <v>21238.799999999999</v>
      </c>
      <c r="C201" s="6">
        <v>21716.7</v>
      </c>
      <c r="D201" s="6">
        <v>21750.25</v>
      </c>
      <c r="E201" s="6">
        <v>21192.6</v>
      </c>
      <c r="F201" s="5" t="s">
        <v>1698</v>
      </c>
      <c r="G201" s="5">
        <f t="shared" si="3"/>
        <v>-1.5557208551848641E-2</v>
      </c>
    </row>
    <row r="202" spans="1:7" ht="18">
      <c r="A202" s="5" t="s">
        <v>290</v>
      </c>
      <c r="B202" s="6">
        <v>21571.8</v>
      </c>
      <c r="C202" s="6">
        <v>21706.15</v>
      </c>
      <c r="D202" s="6">
        <v>21720.3</v>
      </c>
      <c r="E202" s="6">
        <v>21541.8</v>
      </c>
      <c r="F202" s="5"/>
      <c r="G202" s="5">
        <f t="shared" si="3"/>
        <v>-2.3429082212985306E-3</v>
      </c>
    </row>
    <row r="203" spans="1:7" ht="18">
      <c r="A203" s="5" t="s">
        <v>282</v>
      </c>
      <c r="B203" s="6">
        <v>21622.400000000001</v>
      </c>
      <c r="C203" s="6">
        <v>21615.200000000001</v>
      </c>
      <c r="D203" s="6">
        <v>21670.6</v>
      </c>
      <c r="E203" s="6">
        <v>21575</v>
      </c>
      <c r="F203" s="5" t="s">
        <v>1529</v>
      </c>
      <c r="G203" s="5">
        <f t="shared" si="3"/>
        <v>7.4342364436114933E-3</v>
      </c>
    </row>
    <row r="204" spans="1:7" ht="18">
      <c r="A204" s="5" t="s">
        <v>283</v>
      </c>
      <c r="B204" s="6">
        <v>21462.25</v>
      </c>
      <c r="C204" s="6">
        <v>21414.2</v>
      </c>
      <c r="D204" s="6">
        <v>21539.4</v>
      </c>
      <c r="E204" s="6">
        <v>21285.55</v>
      </c>
      <c r="F204" s="5" t="s">
        <v>1699</v>
      </c>
      <c r="G204" s="5">
        <f t="shared" si="3"/>
        <v>-5.0982817207920056E-3</v>
      </c>
    </row>
    <row r="205" spans="1:7" ht="18">
      <c r="A205" s="5" t="s">
        <v>284</v>
      </c>
      <c r="B205" s="6">
        <v>21571.95</v>
      </c>
      <c r="C205" s="6">
        <v>21647.25</v>
      </c>
      <c r="D205" s="6">
        <v>21851.5</v>
      </c>
      <c r="E205" s="6">
        <v>21550.45</v>
      </c>
      <c r="F205" s="5" t="s">
        <v>1700</v>
      </c>
      <c r="G205" s="5">
        <f t="shared" si="3"/>
        <v>-2.1115698798429821E-2</v>
      </c>
    </row>
    <row r="206" spans="1:7" ht="18">
      <c r="A206" s="5" t="s">
        <v>285</v>
      </c>
      <c r="B206" s="6">
        <v>22032.3</v>
      </c>
      <c r="C206" s="6">
        <v>22080.5</v>
      </c>
      <c r="D206" s="6">
        <v>22124.15</v>
      </c>
      <c r="E206" s="6">
        <v>21969.8</v>
      </c>
      <c r="F206" s="5" t="s">
        <v>1701</v>
      </c>
      <c r="G206" s="5">
        <f t="shared" si="3"/>
        <v>-2.9526587996769691E-3</v>
      </c>
    </row>
    <row r="207" spans="1:7" ht="18">
      <c r="A207" s="5" t="s">
        <v>286</v>
      </c>
      <c r="B207" s="6">
        <v>22097.45</v>
      </c>
      <c r="C207" s="6">
        <v>22053.15</v>
      </c>
      <c r="D207" s="6">
        <v>22115.55</v>
      </c>
      <c r="E207" s="6">
        <v>21963.55</v>
      </c>
      <c r="F207" s="5" t="s">
        <v>1702</v>
      </c>
      <c r="G207" s="5">
        <f t="shared" si="3"/>
        <v>9.2244698464408817E-3</v>
      </c>
    </row>
    <row r="208" spans="1:7" ht="18">
      <c r="A208" s="5" t="s">
        <v>287</v>
      </c>
      <c r="B208" s="6">
        <v>21894.55</v>
      </c>
      <c r="C208" s="6">
        <v>21773.55</v>
      </c>
      <c r="D208" s="6">
        <v>21928.25</v>
      </c>
      <c r="E208" s="6">
        <v>21715.15</v>
      </c>
      <c r="F208" s="5" t="s">
        <v>1703</v>
      </c>
      <c r="G208" s="5">
        <f t="shared" si="3"/>
        <v>1.1361631573985989E-2</v>
      </c>
    </row>
    <row r="209" spans="1:7" ht="18">
      <c r="A209" s="5" t="s">
        <v>288</v>
      </c>
      <c r="B209" s="6">
        <v>21647.200000000001</v>
      </c>
      <c r="C209" s="6">
        <v>21688</v>
      </c>
      <c r="D209" s="6">
        <v>21726.5</v>
      </c>
      <c r="E209" s="6">
        <v>21593.75</v>
      </c>
      <c r="F209" s="5" t="s">
        <v>1704</v>
      </c>
      <c r="G209" s="5">
        <f t="shared" si="3"/>
        <v>1.3174349370812008E-3</v>
      </c>
    </row>
    <row r="210" spans="1:7" ht="18">
      <c r="A210" s="5" t="s">
        <v>289</v>
      </c>
      <c r="B210" s="6">
        <v>21618.7</v>
      </c>
      <c r="C210" s="6">
        <v>21529.3</v>
      </c>
      <c r="D210" s="6">
        <v>21641.85</v>
      </c>
      <c r="E210" s="6">
        <v>21448.65</v>
      </c>
      <c r="F210" s="5" t="s">
        <v>1705</v>
      </c>
      <c r="G210" s="5">
        <f t="shared" si="3"/>
        <v>3.4218720221299791E-3</v>
      </c>
    </row>
    <row r="211" spans="1:7" ht="18">
      <c r="A211" s="5" t="s">
        <v>291</v>
      </c>
      <c r="B211" s="6">
        <v>21544.85</v>
      </c>
      <c r="C211" s="6">
        <v>21653.599999999999</v>
      </c>
      <c r="D211" s="6">
        <v>21724.45</v>
      </c>
      <c r="E211" s="6">
        <v>21517.85</v>
      </c>
      <c r="F211" s="5" t="s">
        <v>1706</v>
      </c>
      <c r="G211" s="5">
        <f t="shared" si="3"/>
        <v>1.4794053028200293E-3</v>
      </c>
    </row>
    <row r="212" spans="1:7" ht="18">
      <c r="A212" s="5" t="s">
        <v>292</v>
      </c>
      <c r="B212" s="6">
        <v>21513</v>
      </c>
      <c r="C212" s="6">
        <v>21747.599999999999</v>
      </c>
      <c r="D212" s="6">
        <v>21763.95</v>
      </c>
      <c r="E212" s="6">
        <v>21492.9</v>
      </c>
      <c r="F212" s="5" t="s">
        <v>1707</v>
      </c>
      <c r="G212" s="5">
        <f t="shared" si="3"/>
        <v>-9.1524290208980594E-3</v>
      </c>
    </row>
    <row r="213" spans="1:7" ht="18">
      <c r="A213" s="5" t="s">
        <v>293</v>
      </c>
      <c r="B213" s="6">
        <v>21710.799999999999</v>
      </c>
      <c r="C213" s="6">
        <v>21705.75</v>
      </c>
      <c r="D213" s="6">
        <v>21749.599999999999</v>
      </c>
      <c r="E213" s="6">
        <v>21629.200000000001</v>
      </c>
      <c r="F213" s="5" t="s">
        <v>1708</v>
      </c>
      <c r="G213" s="5">
        <f t="shared" si="3"/>
        <v>2.4072283779417876E-3</v>
      </c>
    </row>
    <row r="214" spans="1:7" ht="18">
      <c r="A214" s="5" t="s">
        <v>294</v>
      </c>
      <c r="B214" s="6">
        <v>21658.6</v>
      </c>
      <c r="C214" s="6">
        <v>21605.8</v>
      </c>
      <c r="D214" s="6">
        <v>21685.65</v>
      </c>
      <c r="E214" s="6">
        <v>21564.55</v>
      </c>
      <c r="F214" s="5" t="s">
        <v>1709</v>
      </c>
      <c r="G214" s="5">
        <f t="shared" si="3"/>
        <v>6.5430177643685588E-3</v>
      </c>
    </row>
    <row r="215" spans="1:7" ht="18">
      <c r="A215" s="5" t="s">
        <v>295</v>
      </c>
      <c r="B215" s="6">
        <v>21517.35</v>
      </c>
      <c r="C215" s="6">
        <v>21661.1</v>
      </c>
      <c r="D215" s="6">
        <v>21677</v>
      </c>
      <c r="E215" s="6">
        <v>21500.35</v>
      </c>
      <c r="F215" s="5" t="s">
        <v>1710</v>
      </c>
      <c r="G215" s="5">
        <f t="shared" si="3"/>
        <v>-6.8753939803709255E-3</v>
      </c>
    </row>
    <row r="216" spans="1:7" ht="18">
      <c r="A216" s="5" t="s">
        <v>296</v>
      </c>
      <c r="B216" s="6">
        <v>21665.8</v>
      </c>
      <c r="C216" s="6">
        <v>21751.35</v>
      </c>
      <c r="D216" s="6">
        <v>21755.599999999999</v>
      </c>
      <c r="E216" s="6">
        <v>21555.65</v>
      </c>
      <c r="F216" s="5" t="s">
        <v>1711</v>
      </c>
      <c r="G216" s="5">
        <f t="shared" si="3"/>
        <v>-3.5062939508453059E-3</v>
      </c>
    </row>
    <row r="217" spans="1:7" ht="18">
      <c r="A217" s="5" t="s">
        <v>297</v>
      </c>
      <c r="B217" s="6">
        <v>21741.9</v>
      </c>
      <c r="C217" s="6">
        <v>21727.75</v>
      </c>
      <c r="D217" s="6">
        <v>21834.35</v>
      </c>
      <c r="E217" s="6">
        <v>21680.85</v>
      </c>
      <c r="F217" s="5" t="s">
        <v>1712</v>
      </c>
      <c r="G217" s="5">
        <f t="shared" si="3"/>
        <v>4.8305512598190972E-4</v>
      </c>
    </row>
    <row r="218" spans="1:7" ht="18">
      <c r="A218" s="5" t="s">
        <v>298</v>
      </c>
      <c r="B218" s="6">
        <v>21731.4</v>
      </c>
      <c r="C218" s="6">
        <v>21737.65</v>
      </c>
      <c r="D218" s="6">
        <v>21770.3</v>
      </c>
      <c r="E218" s="6">
        <v>21676.9</v>
      </c>
      <c r="F218" s="5" t="s">
        <v>1713</v>
      </c>
      <c r="G218" s="5">
        <f t="shared" si="3"/>
        <v>-2.1742086840976452E-3</v>
      </c>
    </row>
    <row r="219" spans="1:7" ht="18">
      <c r="A219" s="5" t="s">
        <v>299</v>
      </c>
      <c r="B219" s="6">
        <v>21778.7</v>
      </c>
      <c r="C219" s="6">
        <v>21715</v>
      </c>
      <c r="D219" s="6">
        <v>21801.45</v>
      </c>
      <c r="E219" s="6">
        <v>21678</v>
      </c>
      <c r="F219" s="5" t="s">
        <v>1714</v>
      </c>
      <c r="G219" s="5">
        <f t="shared" si="3"/>
        <v>5.7075980144208728E-3</v>
      </c>
    </row>
    <row r="220" spans="1:7" ht="18">
      <c r="A220" s="5" t="s">
        <v>300</v>
      </c>
      <c r="B220" s="6">
        <v>21654.75</v>
      </c>
      <c r="C220" s="6">
        <v>21497.65</v>
      </c>
      <c r="D220" s="6">
        <v>21675.75</v>
      </c>
      <c r="E220" s="6">
        <v>21495.8</v>
      </c>
      <c r="F220" s="5" t="s">
        <v>1715</v>
      </c>
      <c r="G220" s="5">
        <f t="shared" si="3"/>
        <v>9.903529283836263E-3</v>
      </c>
    </row>
    <row r="221" spans="1:7" ht="18">
      <c r="A221" s="5" t="s">
        <v>301</v>
      </c>
      <c r="B221" s="6">
        <v>21441.35</v>
      </c>
      <c r="C221" s="6">
        <v>21365.200000000001</v>
      </c>
      <c r="D221" s="6">
        <v>21477.15</v>
      </c>
      <c r="E221" s="6">
        <v>21329.45</v>
      </c>
      <c r="F221" s="5" t="s">
        <v>1716</v>
      </c>
      <c r="G221" s="5">
        <f t="shared" si="3"/>
        <v>4.2976644029708395E-3</v>
      </c>
    </row>
    <row r="222" spans="1:7" ht="18">
      <c r="A222" s="5" t="s">
        <v>302</v>
      </c>
      <c r="B222" s="6">
        <v>21349.4</v>
      </c>
      <c r="C222" s="6">
        <v>21295.85</v>
      </c>
      <c r="D222" s="6">
        <v>21390.5</v>
      </c>
      <c r="E222" s="6">
        <v>21232.45</v>
      </c>
      <c r="F222" s="5" t="s">
        <v>1717</v>
      </c>
      <c r="G222" s="5">
        <f t="shared" si="3"/>
        <v>4.4291220395791331E-3</v>
      </c>
    </row>
    <row r="223" spans="1:7" ht="18">
      <c r="A223" s="5" t="s">
        <v>303</v>
      </c>
      <c r="B223" s="6">
        <v>21255.05</v>
      </c>
      <c r="C223" s="6">
        <v>21033.95</v>
      </c>
      <c r="D223" s="6">
        <v>21288.35</v>
      </c>
      <c r="E223" s="6">
        <v>20976.799999999999</v>
      </c>
      <c r="F223" s="5" t="s">
        <v>1718</v>
      </c>
      <c r="G223" s="5">
        <f t="shared" si="3"/>
        <v>4.9475165299410597E-3</v>
      </c>
    </row>
    <row r="224" spans="1:7" ht="18">
      <c r="A224" s="5" t="s">
        <v>304</v>
      </c>
      <c r="B224" s="6">
        <v>21150.15</v>
      </c>
      <c r="C224" s="6">
        <v>21543.5</v>
      </c>
      <c r="D224" s="6">
        <v>21593</v>
      </c>
      <c r="E224" s="6">
        <v>21087.35</v>
      </c>
      <c r="F224" s="5" t="s">
        <v>1719</v>
      </c>
      <c r="G224" s="5">
        <f t="shared" si="3"/>
        <v>-1.4222159410509942E-2</v>
      </c>
    </row>
    <row r="225" spans="1:7" ht="18">
      <c r="A225" s="5" t="s">
        <v>305</v>
      </c>
      <c r="B225" s="6">
        <v>21453.1</v>
      </c>
      <c r="C225" s="6">
        <v>21477.65</v>
      </c>
      <c r="D225" s="6">
        <v>21505.05</v>
      </c>
      <c r="E225" s="6">
        <v>21337.75</v>
      </c>
      <c r="F225" s="5" t="s">
        <v>1720</v>
      </c>
      <c r="G225" s="5">
        <f t="shared" si="3"/>
        <v>1.6071192528823127E-3</v>
      </c>
    </row>
    <row r="226" spans="1:7" ht="18">
      <c r="A226" s="5" t="s">
        <v>306</v>
      </c>
      <c r="B226" s="6">
        <v>21418.65</v>
      </c>
      <c r="C226" s="6">
        <v>21434.799999999999</v>
      </c>
      <c r="D226" s="6">
        <v>21482.799999999999</v>
      </c>
      <c r="E226" s="6">
        <v>21365.35</v>
      </c>
      <c r="F226" s="5" t="s">
        <v>1721</v>
      </c>
      <c r="G226" s="5">
        <f t="shared" si="3"/>
        <v>-1.7725828134065394E-3</v>
      </c>
    </row>
    <row r="227" spans="1:7" ht="18">
      <c r="A227" s="5" t="s">
        <v>307</v>
      </c>
      <c r="B227" s="6">
        <v>21456.65</v>
      </c>
      <c r="C227" s="6">
        <v>21287.45</v>
      </c>
      <c r="D227" s="6">
        <v>21492.3</v>
      </c>
      <c r="E227" s="6">
        <v>21235.3</v>
      </c>
      <c r="F227" s="5" t="s">
        <v>1722</v>
      </c>
      <c r="G227" s="5">
        <f t="shared" si="3"/>
        <v>1.2849809834677589E-2</v>
      </c>
    </row>
    <row r="228" spans="1:7" ht="18">
      <c r="A228" s="5" t="s">
        <v>308</v>
      </c>
      <c r="B228" s="6">
        <v>21182.7</v>
      </c>
      <c r="C228" s="6">
        <v>21110.400000000001</v>
      </c>
      <c r="D228" s="6">
        <v>21210.9</v>
      </c>
      <c r="E228" s="6">
        <v>21074.45</v>
      </c>
      <c r="F228" s="5" t="s">
        <v>1723</v>
      </c>
      <c r="G228" s="5">
        <f t="shared" si="3"/>
        <v>1.2175680378580502E-2</v>
      </c>
    </row>
    <row r="229" spans="1:7" ht="18">
      <c r="A229" s="5" t="s">
        <v>309</v>
      </c>
      <c r="B229" s="6">
        <v>20926.349999999999</v>
      </c>
      <c r="C229" s="6">
        <v>20929.75</v>
      </c>
      <c r="D229" s="6">
        <v>20950</v>
      </c>
      <c r="E229" s="6">
        <v>20769.5</v>
      </c>
      <c r="F229" s="5" t="s">
        <v>1724</v>
      </c>
      <c r="G229" s="5">
        <f t="shared" si="3"/>
        <v>9.5379823284038147E-4</v>
      </c>
    </row>
    <row r="230" spans="1:7" ht="18">
      <c r="A230" s="5" t="s">
        <v>310</v>
      </c>
      <c r="B230" s="6">
        <v>20906.400000000001</v>
      </c>
      <c r="C230" s="6">
        <v>21018.55</v>
      </c>
      <c r="D230" s="6">
        <v>21037.9</v>
      </c>
      <c r="E230" s="6">
        <v>20867.150000000001</v>
      </c>
      <c r="F230" s="5" t="s">
        <v>1725</v>
      </c>
      <c r="G230" s="5">
        <f t="shared" si="3"/>
        <v>-4.3290007586474161E-3</v>
      </c>
    </row>
    <row r="231" spans="1:7" ht="18">
      <c r="A231" s="5" t="s">
        <v>311</v>
      </c>
      <c r="B231" s="6">
        <v>20997.1</v>
      </c>
      <c r="C231" s="6">
        <v>20965.3</v>
      </c>
      <c r="D231" s="6">
        <v>21026.1</v>
      </c>
      <c r="E231" s="6">
        <v>20923.7</v>
      </c>
      <c r="F231" s="5" t="s">
        <v>1726</v>
      </c>
      <c r="G231" s="5">
        <f t="shared" si="3"/>
        <v>1.3201007481038823E-3</v>
      </c>
    </row>
    <row r="232" spans="1:7" ht="18">
      <c r="A232" s="5" t="s">
        <v>312</v>
      </c>
      <c r="B232" s="6">
        <v>20969.400000000001</v>
      </c>
      <c r="C232" s="6">
        <v>20934.099999999999</v>
      </c>
      <c r="D232" s="6">
        <v>21006.1</v>
      </c>
      <c r="E232" s="6">
        <v>20862.7</v>
      </c>
      <c r="F232" s="5" t="s">
        <v>1727</v>
      </c>
      <c r="G232" s="5">
        <f t="shared" si="3"/>
        <v>3.2600508207486305E-3</v>
      </c>
    </row>
    <row r="233" spans="1:7" ht="18">
      <c r="A233" s="5" t="s">
        <v>313</v>
      </c>
      <c r="B233" s="6">
        <v>20901.150000000001</v>
      </c>
      <c r="C233" s="6">
        <v>20932.400000000001</v>
      </c>
      <c r="D233" s="6">
        <v>20941.25</v>
      </c>
      <c r="E233" s="6">
        <v>20850.8</v>
      </c>
      <c r="F233" s="5" t="s">
        <v>1728</v>
      </c>
      <c r="G233" s="5">
        <f t="shared" si="3"/>
        <v>-1.7471803980189876E-3</v>
      </c>
    </row>
    <row r="234" spans="1:7" ht="18">
      <c r="A234" s="5" t="s">
        <v>314</v>
      </c>
      <c r="B234" s="6">
        <v>20937.7</v>
      </c>
      <c r="C234" s="6">
        <v>20950.75</v>
      </c>
      <c r="D234" s="6">
        <v>20961.95</v>
      </c>
      <c r="E234" s="6">
        <v>20852.150000000001</v>
      </c>
      <c r="F234" s="5" t="s">
        <v>1729</v>
      </c>
      <c r="G234" s="5">
        <f t="shared" si="3"/>
        <v>3.9528391278700111E-3</v>
      </c>
    </row>
    <row r="235" spans="1:7" ht="18">
      <c r="A235" s="5" t="s">
        <v>315</v>
      </c>
      <c r="B235" s="6">
        <v>20855.099999999999</v>
      </c>
      <c r="C235" s="6">
        <v>20808.900000000001</v>
      </c>
      <c r="D235" s="6">
        <v>20864.05</v>
      </c>
      <c r="E235" s="6">
        <v>20711.150000000001</v>
      </c>
      <c r="F235" s="5" t="s">
        <v>1730</v>
      </c>
      <c r="G235" s="5">
        <f t="shared" si="3"/>
        <v>8.1027069438026102E-3</v>
      </c>
    </row>
    <row r="236" spans="1:7" ht="18">
      <c r="A236" s="5" t="s">
        <v>316</v>
      </c>
      <c r="B236" s="6">
        <v>20686.8</v>
      </c>
      <c r="C236" s="6">
        <v>20601.95</v>
      </c>
      <c r="D236" s="6">
        <v>20702.650000000001</v>
      </c>
      <c r="E236" s="6">
        <v>20507.75</v>
      </c>
      <c r="F236" s="5" t="s">
        <v>1731</v>
      </c>
      <c r="G236" s="5">
        <f t="shared" si="3"/>
        <v>2.0457461991232925E-2</v>
      </c>
    </row>
    <row r="237" spans="1:7" ht="18">
      <c r="A237" s="5" t="s">
        <v>317</v>
      </c>
      <c r="B237" s="6">
        <v>20267.900000000001</v>
      </c>
      <c r="C237" s="6">
        <v>20194.099999999999</v>
      </c>
      <c r="D237" s="6">
        <v>20291.55</v>
      </c>
      <c r="E237" s="6">
        <v>20183.7</v>
      </c>
      <c r="F237" s="5" t="s">
        <v>1732</v>
      </c>
      <c r="G237" s="5">
        <f t="shared" si="3"/>
        <v>6.6706434446280362E-3</v>
      </c>
    </row>
    <row r="238" spans="1:7" ht="18">
      <c r="A238" s="5" t="s">
        <v>318</v>
      </c>
      <c r="B238" s="6">
        <v>20133.150000000001</v>
      </c>
      <c r="C238" s="6">
        <v>20108.5</v>
      </c>
      <c r="D238" s="6">
        <v>20158.7</v>
      </c>
      <c r="E238" s="6">
        <v>20015.849999999999</v>
      </c>
      <c r="F238" s="5" t="s">
        <v>1733</v>
      </c>
      <c r="G238" s="5">
        <f t="shared" si="3"/>
        <v>1.8170637429511605E-3</v>
      </c>
    </row>
    <row r="239" spans="1:7" ht="18">
      <c r="A239" s="5" t="s">
        <v>319</v>
      </c>
      <c r="B239" s="6">
        <v>20096.599999999999</v>
      </c>
      <c r="C239" s="6">
        <v>19976.55</v>
      </c>
      <c r="D239" s="6">
        <v>20104.650000000001</v>
      </c>
      <c r="E239" s="6">
        <v>19956.3</v>
      </c>
      <c r="F239" s="5" t="s">
        <v>1734</v>
      </c>
      <c r="G239" s="5">
        <f t="shared" si="3"/>
        <v>1.0348636732111694E-2</v>
      </c>
    </row>
    <row r="240" spans="1:7" ht="18">
      <c r="A240" s="5" t="s">
        <v>320</v>
      </c>
      <c r="B240" s="6">
        <v>19889.7</v>
      </c>
      <c r="C240" s="6">
        <v>19844.650000000001</v>
      </c>
      <c r="D240" s="6">
        <v>19916.849999999999</v>
      </c>
      <c r="E240" s="6">
        <v>19800</v>
      </c>
      <c r="F240" s="5" t="s">
        <v>1735</v>
      </c>
      <c r="G240" s="5">
        <f t="shared" si="3"/>
        <v>4.7877846948800578E-3</v>
      </c>
    </row>
    <row r="241" spans="1:7" ht="18">
      <c r="A241" s="5" t="s">
        <v>321</v>
      </c>
      <c r="B241" s="6">
        <v>19794.7</v>
      </c>
      <c r="C241" s="6">
        <v>19809.599999999999</v>
      </c>
      <c r="D241" s="6">
        <v>19832.849999999999</v>
      </c>
      <c r="E241" s="6">
        <v>19768.849999999999</v>
      </c>
      <c r="F241" s="5" t="s">
        <v>1736</v>
      </c>
      <c r="G241" s="5">
        <f t="shared" si="3"/>
        <v>-3.6871759933041186E-4</v>
      </c>
    </row>
    <row r="242" spans="1:7" ht="18">
      <c r="A242" s="5" t="s">
        <v>322</v>
      </c>
      <c r="B242" s="6">
        <v>19802</v>
      </c>
      <c r="C242" s="6">
        <v>19828.45</v>
      </c>
      <c r="D242" s="6">
        <v>19875.150000000001</v>
      </c>
      <c r="E242" s="6">
        <v>19786.75</v>
      </c>
      <c r="F242" s="5" t="s">
        <v>1737</v>
      </c>
      <c r="G242" s="5">
        <f t="shared" si="3"/>
        <v>-4.9730082801831082E-4</v>
      </c>
    </row>
    <row r="243" spans="1:7" ht="18">
      <c r="A243" s="5" t="s">
        <v>323</v>
      </c>
      <c r="B243" s="6">
        <v>19811.849999999999</v>
      </c>
      <c r="C243" s="6">
        <v>19784</v>
      </c>
      <c r="D243" s="6">
        <v>19825.55</v>
      </c>
      <c r="E243" s="6">
        <v>19703.849999999999</v>
      </c>
      <c r="F243" s="5" t="s">
        <v>1738</v>
      </c>
      <c r="G243" s="5">
        <f t="shared" si="3"/>
        <v>1.4370413065190699E-3</v>
      </c>
    </row>
    <row r="244" spans="1:7" ht="18">
      <c r="A244" s="5" t="s">
        <v>324</v>
      </c>
      <c r="B244" s="6">
        <v>19783.400000000001</v>
      </c>
      <c r="C244" s="6">
        <v>19770.900000000001</v>
      </c>
      <c r="D244" s="6">
        <v>19829.099999999999</v>
      </c>
      <c r="E244" s="6">
        <v>19754.05</v>
      </c>
      <c r="F244" s="5" t="s">
        <v>1739</v>
      </c>
      <c r="G244" s="5">
        <f t="shared" si="3"/>
        <v>4.5291813962118265E-3</v>
      </c>
    </row>
    <row r="245" spans="1:7" ht="18">
      <c r="A245" s="5" t="s">
        <v>325</v>
      </c>
      <c r="B245" s="6">
        <v>19694</v>
      </c>
      <c r="C245" s="6">
        <v>19731.150000000001</v>
      </c>
      <c r="D245" s="6">
        <v>19756.45</v>
      </c>
      <c r="E245" s="6">
        <v>19670.5</v>
      </c>
      <c r="F245" s="5" t="s">
        <v>1740</v>
      </c>
      <c r="G245" s="5">
        <f t="shared" si="3"/>
        <v>-1.9175266745258626E-3</v>
      </c>
    </row>
    <row r="246" spans="1:7" ht="18">
      <c r="A246" s="5" t="s">
        <v>326</v>
      </c>
      <c r="B246" s="6">
        <v>19731.8</v>
      </c>
      <c r="C246" s="6">
        <v>19674.75</v>
      </c>
      <c r="D246" s="6">
        <v>19806</v>
      </c>
      <c r="E246" s="6">
        <v>19667.45</v>
      </c>
      <c r="F246" s="5" t="s">
        <v>1741</v>
      </c>
      <c r="G246" s="5">
        <f t="shared" si="3"/>
        <v>-1.6912680943572324E-3</v>
      </c>
    </row>
    <row r="247" spans="1:7" ht="18">
      <c r="A247" s="5" t="s">
        <v>327</v>
      </c>
      <c r="B247" s="6">
        <v>19765.2</v>
      </c>
      <c r="C247" s="6">
        <v>19674.7</v>
      </c>
      <c r="D247" s="6">
        <v>19875.25</v>
      </c>
      <c r="E247" s="6">
        <v>19627</v>
      </c>
      <c r="F247" s="5" t="s">
        <v>1742</v>
      </c>
      <c r="G247" s="5">
        <f t="shared" si="3"/>
        <v>4.5511498880301303E-3</v>
      </c>
    </row>
    <row r="248" spans="1:7" ht="18">
      <c r="A248" s="5" t="s">
        <v>328</v>
      </c>
      <c r="B248" s="6">
        <v>19675.45</v>
      </c>
      <c r="C248" s="6">
        <v>19651.400000000001</v>
      </c>
      <c r="D248" s="6">
        <v>19693.2</v>
      </c>
      <c r="E248" s="6">
        <v>19579.650000000001</v>
      </c>
      <c r="F248" s="5" t="s">
        <v>1743</v>
      </c>
      <c r="G248" s="5">
        <f t="shared" si="3"/>
        <v>1.185627017720115E-2</v>
      </c>
    </row>
    <row r="249" spans="1:7" ht="18">
      <c r="A249" s="5" t="s">
        <v>329</v>
      </c>
      <c r="B249" s="6">
        <v>19443.55</v>
      </c>
      <c r="C249" s="6">
        <v>19486.75</v>
      </c>
      <c r="D249" s="6">
        <v>19494.400000000001</v>
      </c>
      <c r="E249" s="6">
        <v>19414.75</v>
      </c>
      <c r="F249" s="5" t="s">
        <v>1744</v>
      </c>
      <c r="G249" s="5">
        <f t="shared" si="3"/>
        <v>-4.2084688138326878E-3</v>
      </c>
    </row>
    <row r="250" spans="1:7" ht="18">
      <c r="A250" s="5" t="s">
        <v>339</v>
      </c>
      <c r="B250" s="6">
        <v>19525.55</v>
      </c>
      <c r="C250" s="6">
        <v>19547.25</v>
      </c>
      <c r="D250" s="6">
        <v>19547.25</v>
      </c>
      <c r="E250" s="6">
        <v>19510.25</v>
      </c>
      <c r="F250" s="5" t="s">
        <v>1745</v>
      </c>
      <c r="G250" s="5">
        <f t="shared" si="3"/>
        <v>5.1449502336882525E-3</v>
      </c>
    </row>
    <row r="251" spans="1:7" ht="18">
      <c r="A251" s="5" t="s">
        <v>330</v>
      </c>
      <c r="B251" s="6">
        <v>19425.349999999999</v>
      </c>
      <c r="C251" s="6">
        <v>19351.849999999999</v>
      </c>
      <c r="D251" s="6">
        <v>19451.3</v>
      </c>
      <c r="E251" s="6">
        <v>19329.45</v>
      </c>
      <c r="F251" s="5" t="s">
        <v>1746</v>
      </c>
      <c r="G251" s="5">
        <f t="shared" si="3"/>
        <v>1.548145433003843E-3</v>
      </c>
    </row>
    <row r="252" spans="1:7" ht="18">
      <c r="A252" s="5" t="s">
        <v>331</v>
      </c>
      <c r="B252" s="6">
        <v>19395.3</v>
      </c>
      <c r="C252" s="6">
        <v>19457.400000000001</v>
      </c>
      <c r="D252" s="6">
        <v>19463.900000000001</v>
      </c>
      <c r="E252" s="6">
        <v>19378.349999999999</v>
      </c>
      <c r="F252" s="5" t="s">
        <v>1747</v>
      </c>
      <c r="G252" s="5">
        <f t="shared" si="3"/>
        <v>-2.4820553026905696E-3</v>
      </c>
    </row>
    <row r="253" spans="1:7" ht="18">
      <c r="A253" s="5" t="s">
        <v>332</v>
      </c>
      <c r="B253" s="6">
        <v>19443.5</v>
      </c>
      <c r="C253" s="6">
        <v>19449.599999999999</v>
      </c>
      <c r="D253" s="6">
        <v>19464.400000000001</v>
      </c>
      <c r="E253" s="6">
        <v>19401.5</v>
      </c>
      <c r="F253" s="5" t="s">
        <v>1739</v>
      </c>
      <c r="G253" s="5">
        <f t="shared" si="3"/>
        <v>1.8944567083908723E-3</v>
      </c>
    </row>
    <row r="254" spans="1:7" ht="18">
      <c r="A254" s="5" t="s">
        <v>333</v>
      </c>
      <c r="B254" s="6">
        <v>19406.7</v>
      </c>
      <c r="C254" s="6">
        <v>19404.05</v>
      </c>
      <c r="D254" s="6">
        <v>19423.5</v>
      </c>
      <c r="E254" s="6">
        <v>19329.099999999999</v>
      </c>
      <c r="F254" s="5" t="s">
        <v>1748</v>
      </c>
      <c r="G254" s="5">
        <f t="shared" si="3"/>
        <v>-2.6018555756290862E-4</v>
      </c>
    </row>
    <row r="255" spans="1:7" ht="18">
      <c r="A255" s="5" t="s">
        <v>334</v>
      </c>
      <c r="B255" s="6">
        <v>19411.75</v>
      </c>
      <c r="C255" s="6">
        <v>19345.849999999999</v>
      </c>
      <c r="D255" s="6">
        <v>19423</v>
      </c>
      <c r="E255" s="6">
        <v>19309.7</v>
      </c>
      <c r="F255" s="5" t="s">
        <v>1749</v>
      </c>
      <c r="G255" s="5">
        <f t="shared" si="3"/>
        <v>9.3757924662759996E-3</v>
      </c>
    </row>
    <row r="256" spans="1:7" ht="18">
      <c r="A256" s="5" t="s">
        <v>335</v>
      </c>
      <c r="B256" s="6">
        <v>19230.599999999999</v>
      </c>
      <c r="C256" s="6">
        <v>19241</v>
      </c>
      <c r="D256" s="6">
        <v>19276.25</v>
      </c>
      <c r="E256" s="6">
        <v>19210.900000000001</v>
      </c>
      <c r="F256" s="5" t="s">
        <v>1750</v>
      </c>
      <c r="G256" s="5">
        <f t="shared" si="3"/>
        <v>5.0751011147600316E-3</v>
      </c>
    </row>
    <row r="257" spans="1:7" ht="18">
      <c r="A257" s="5" t="s">
        <v>336</v>
      </c>
      <c r="B257" s="6">
        <v>19133.25</v>
      </c>
      <c r="C257" s="6">
        <v>19120</v>
      </c>
      <c r="D257" s="6">
        <v>19175.25</v>
      </c>
      <c r="E257" s="6">
        <v>19064.150000000001</v>
      </c>
      <c r="F257" s="5" t="s">
        <v>1751</v>
      </c>
      <c r="G257" s="5">
        <f t="shared" si="3"/>
        <v>7.5598958250219696E-3</v>
      </c>
    </row>
    <row r="258" spans="1:7" ht="18">
      <c r="A258" s="5" t="s">
        <v>337</v>
      </c>
      <c r="B258" s="6">
        <v>18989.150000000001</v>
      </c>
      <c r="C258" s="6">
        <v>19064.05</v>
      </c>
      <c r="D258" s="6">
        <v>19096.05</v>
      </c>
      <c r="E258" s="6">
        <v>18973.7</v>
      </c>
      <c r="F258" s="5" t="s">
        <v>1752</v>
      </c>
      <c r="G258" s="5">
        <f t="shared" si="3"/>
        <v>-4.7519380175908114E-3</v>
      </c>
    </row>
    <row r="259" spans="1:7" ht="18">
      <c r="A259" s="5" t="s">
        <v>338</v>
      </c>
      <c r="B259" s="6">
        <v>19079.599999999999</v>
      </c>
      <c r="C259" s="6">
        <v>19232.95</v>
      </c>
      <c r="D259" s="6">
        <v>19233.7</v>
      </c>
      <c r="E259" s="6">
        <v>19056.45</v>
      </c>
      <c r="F259" s="5" t="s">
        <v>1753</v>
      </c>
      <c r="G259" s="5">
        <f t="shared" si="3"/>
        <v>-3.207705423086861E-3</v>
      </c>
    </row>
    <row r="260" spans="1:7" ht="18">
      <c r="A260" s="5" t="s">
        <v>340</v>
      </c>
      <c r="B260" s="6">
        <v>19140.900000000001</v>
      </c>
      <c r="C260" s="6">
        <v>19053.400000000001</v>
      </c>
      <c r="D260" s="6">
        <v>19158.5</v>
      </c>
      <c r="E260" s="6">
        <v>18940</v>
      </c>
      <c r="F260" s="5" t="s">
        <v>1754</v>
      </c>
      <c r="G260" s="5">
        <f t="shared" ref="G260:G323" si="4">(LN(B260/B261))</f>
        <v>4.9046726660236838E-3</v>
      </c>
    </row>
    <row r="261" spans="1:7" ht="18">
      <c r="A261" s="5" t="s">
        <v>341</v>
      </c>
      <c r="B261" s="6">
        <v>19047.25</v>
      </c>
      <c r="C261" s="6">
        <v>18928.75</v>
      </c>
      <c r="D261" s="6">
        <v>19076.150000000001</v>
      </c>
      <c r="E261" s="6">
        <v>18926.650000000001</v>
      </c>
      <c r="F261" s="5" t="s">
        <v>1755</v>
      </c>
      <c r="G261" s="5">
        <f t="shared" si="4"/>
        <v>1.0025278863763394E-2</v>
      </c>
    </row>
    <row r="262" spans="1:7" ht="18">
      <c r="A262" s="5" t="s">
        <v>342</v>
      </c>
      <c r="B262" s="6">
        <v>18857.25</v>
      </c>
      <c r="C262" s="6">
        <v>19027.25</v>
      </c>
      <c r="D262" s="6">
        <v>19041.7</v>
      </c>
      <c r="E262" s="6">
        <v>18837.849999999999</v>
      </c>
      <c r="F262" s="5" t="s">
        <v>1756</v>
      </c>
      <c r="G262" s="5">
        <f t="shared" si="4"/>
        <v>-1.3949893667133624E-2</v>
      </c>
    </row>
    <row r="263" spans="1:7" ht="18">
      <c r="A263" s="5" t="s">
        <v>343</v>
      </c>
      <c r="B263" s="6">
        <v>19122.150000000001</v>
      </c>
      <c r="C263" s="6">
        <v>19286.45</v>
      </c>
      <c r="D263" s="6">
        <v>19347.3</v>
      </c>
      <c r="E263" s="6">
        <v>19074.150000000001</v>
      </c>
      <c r="F263" s="5" t="s">
        <v>1757</v>
      </c>
      <c r="G263" s="5">
        <f t="shared" si="4"/>
        <v>-8.3117036978903082E-3</v>
      </c>
    </row>
    <row r="264" spans="1:7" ht="18">
      <c r="A264" s="5" t="s">
        <v>344</v>
      </c>
      <c r="B264" s="6">
        <v>19281.75</v>
      </c>
      <c r="C264" s="6">
        <v>19521.599999999999</v>
      </c>
      <c r="D264" s="6">
        <v>19556.849999999999</v>
      </c>
      <c r="E264" s="6">
        <v>19257.849999999999</v>
      </c>
      <c r="F264" s="5" t="s">
        <v>1758</v>
      </c>
      <c r="G264" s="5">
        <f t="shared" si="4"/>
        <v>-1.3440203963636189E-2</v>
      </c>
    </row>
    <row r="265" spans="1:7" ht="18">
      <c r="A265" s="5" t="s">
        <v>345</v>
      </c>
      <c r="B265" s="6">
        <v>19542.650000000001</v>
      </c>
      <c r="C265" s="6">
        <v>19542.150000000001</v>
      </c>
      <c r="D265" s="6">
        <v>19593.8</v>
      </c>
      <c r="E265" s="6">
        <v>19518.7</v>
      </c>
      <c r="F265" s="5" t="s">
        <v>1759</v>
      </c>
      <c r="G265" s="5">
        <f t="shared" si="4"/>
        <v>-4.1897202656687891E-3</v>
      </c>
    </row>
    <row r="266" spans="1:7" ht="18">
      <c r="A266" s="5" t="s">
        <v>346</v>
      </c>
      <c r="B266" s="6">
        <v>19624.7</v>
      </c>
      <c r="C266" s="6">
        <v>19545.2</v>
      </c>
      <c r="D266" s="6">
        <v>19681.8</v>
      </c>
      <c r="E266" s="6">
        <v>19512.349999999999</v>
      </c>
      <c r="F266" s="5" t="s">
        <v>1760</v>
      </c>
      <c r="G266" s="5">
        <f t="shared" si="4"/>
        <v>-2.3615766348855094E-3</v>
      </c>
    </row>
    <row r="267" spans="1:7" ht="18">
      <c r="A267" s="5" t="s">
        <v>347</v>
      </c>
      <c r="B267" s="6">
        <v>19671.099999999999</v>
      </c>
      <c r="C267" s="6">
        <v>19820.45</v>
      </c>
      <c r="D267" s="6">
        <v>19840.95</v>
      </c>
      <c r="E267" s="6">
        <v>19659.95</v>
      </c>
      <c r="F267" s="5" t="s">
        <v>1761</v>
      </c>
      <c r="G267" s="5">
        <f t="shared" si="4"/>
        <v>-7.112023615253143E-3</v>
      </c>
    </row>
    <row r="268" spans="1:7" ht="18">
      <c r="A268" s="5" t="s">
        <v>348</v>
      </c>
      <c r="B268" s="6">
        <v>19811.5</v>
      </c>
      <c r="C268" s="6">
        <v>19843.2</v>
      </c>
      <c r="D268" s="6">
        <v>19849.75</v>
      </c>
      <c r="E268" s="6">
        <v>19775.650000000001</v>
      </c>
      <c r="F268" s="5" t="s">
        <v>1762</v>
      </c>
      <c r="G268" s="5">
        <f t="shared" si="4"/>
        <v>4.0335636613206176E-3</v>
      </c>
    </row>
    <row r="269" spans="1:7" ht="18">
      <c r="A269" s="5" t="s">
        <v>349</v>
      </c>
      <c r="B269" s="6">
        <v>19731.75</v>
      </c>
      <c r="C269" s="6">
        <v>19737.25</v>
      </c>
      <c r="D269" s="6">
        <v>19781.3</v>
      </c>
      <c r="E269" s="6">
        <v>19691.849999999999</v>
      </c>
      <c r="F269" s="5" t="s">
        <v>1763</v>
      </c>
      <c r="G269" s="5">
        <f t="shared" si="4"/>
        <v>-9.7764097466312354E-4</v>
      </c>
    </row>
    <row r="270" spans="1:7" ht="18">
      <c r="A270" s="5" t="s">
        <v>350</v>
      </c>
      <c r="B270" s="6">
        <v>19751.05</v>
      </c>
      <c r="C270" s="6">
        <v>19654.55</v>
      </c>
      <c r="D270" s="6">
        <v>19805.400000000001</v>
      </c>
      <c r="E270" s="6">
        <v>19635.3</v>
      </c>
      <c r="F270" s="5" t="s">
        <v>1764</v>
      </c>
      <c r="G270" s="5">
        <f t="shared" si="4"/>
        <v>-2.1722069835914395E-3</v>
      </c>
    </row>
    <row r="271" spans="1:7" ht="18">
      <c r="A271" s="5" t="s">
        <v>351</v>
      </c>
      <c r="B271" s="6">
        <v>19794</v>
      </c>
      <c r="C271" s="6">
        <v>19822.7</v>
      </c>
      <c r="D271" s="6">
        <v>19843.3</v>
      </c>
      <c r="E271" s="6">
        <v>19772.650000000001</v>
      </c>
      <c r="F271" s="5" t="s">
        <v>1765</v>
      </c>
      <c r="G271" s="5">
        <f t="shared" si="4"/>
        <v>-8.761443143344063E-4</v>
      </c>
    </row>
    <row r="272" spans="1:7" ht="18">
      <c r="A272" s="5" t="s">
        <v>352</v>
      </c>
      <c r="B272" s="6">
        <v>19811.349999999999</v>
      </c>
      <c r="C272" s="6">
        <v>19767</v>
      </c>
      <c r="D272" s="6">
        <v>19839.2</v>
      </c>
      <c r="E272" s="6">
        <v>19756.95</v>
      </c>
      <c r="F272" s="5" t="s">
        <v>1766</v>
      </c>
      <c r="G272" s="5">
        <f t="shared" si="4"/>
        <v>6.1517312470612808E-3</v>
      </c>
    </row>
    <row r="273" spans="1:7" ht="18">
      <c r="A273" s="5" t="s">
        <v>353</v>
      </c>
      <c r="B273" s="6">
        <v>19689.849999999999</v>
      </c>
      <c r="C273" s="6">
        <v>19565.599999999999</v>
      </c>
      <c r="D273" s="6">
        <v>19717.8</v>
      </c>
      <c r="E273" s="6">
        <v>19565.45</v>
      </c>
      <c r="F273" s="5" t="s">
        <v>1767</v>
      </c>
      <c r="G273" s="5">
        <f t="shared" si="4"/>
        <v>9.0556761096549799E-3</v>
      </c>
    </row>
    <row r="274" spans="1:7" ht="18">
      <c r="A274" s="5" t="s">
        <v>354</v>
      </c>
      <c r="B274" s="6">
        <v>19512.349999999999</v>
      </c>
      <c r="C274" s="6">
        <v>19539.45</v>
      </c>
      <c r="D274" s="6">
        <v>19588.95</v>
      </c>
      <c r="E274" s="6">
        <v>19480.5</v>
      </c>
      <c r="F274" s="5" t="s">
        <v>1768</v>
      </c>
      <c r="G274" s="5">
        <f t="shared" si="4"/>
        <v>-7.2078410705406432E-3</v>
      </c>
    </row>
    <row r="275" spans="1:7" ht="18">
      <c r="A275" s="5" t="s">
        <v>355</v>
      </c>
      <c r="B275" s="6">
        <v>19653.5</v>
      </c>
      <c r="C275" s="6">
        <v>19621.2</v>
      </c>
      <c r="D275" s="6">
        <v>19675.75</v>
      </c>
      <c r="E275" s="6">
        <v>19589.400000000001</v>
      </c>
      <c r="F275" s="5" t="s">
        <v>1769</v>
      </c>
      <c r="G275" s="5">
        <f t="shared" si="4"/>
        <v>5.4975680085460219E-3</v>
      </c>
    </row>
    <row r="276" spans="1:7" ht="18">
      <c r="A276" s="5" t="s">
        <v>356</v>
      </c>
      <c r="B276" s="6">
        <v>19545.75</v>
      </c>
      <c r="C276" s="6">
        <v>19521.849999999999</v>
      </c>
      <c r="D276" s="6">
        <v>19576.95</v>
      </c>
      <c r="E276" s="6">
        <v>19487.3</v>
      </c>
      <c r="F276" s="5" t="s">
        <v>1770</v>
      </c>
      <c r="G276" s="5">
        <f t="shared" si="4"/>
        <v>5.625709872108961E-3</v>
      </c>
    </row>
    <row r="277" spans="1:7" ht="18">
      <c r="A277" s="5" t="s">
        <v>357</v>
      </c>
      <c r="B277" s="6">
        <v>19436.099999999999</v>
      </c>
      <c r="C277" s="6">
        <v>19446.3</v>
      </c>
      <c r="D277" s="6">
        <v>19457.8</v>
      </c>
      <c r="E277" s="6">
        <v>19333.599999999999</v>
      </c>
      <c r="F277" s="5" t="s">
        <v>1771</v>
      </c>
      <c r="G277" s="5">
        <f t="shared" si="4"/>
        <v>-4.7555771219727006E-3</v>
      </c>
    </row>
    <row r="278" spans="1:7" ht="18">
      <c r="A278" s="5" t="s">
        <v>358</v>
      </c>
      <c r="B278" s="6">
        <v>19528.75</v>
      </c>
      <c r="C278" s="6">
        <v>19622.400000000001</v>
      </c>
      <c r="D278" s="6">
        <v>19623.2</v>
      </c>
      <c r="E278" s="6">
        <v>19479.650000000001</v>
      </c>
      <c r="F278" s="5" t="s">
        <v>1772</v>
      </c>
      <c r="G278" s="5">
        <f t="shared" si="4"/>
        <v>-5.5940023911736723E-3</v>
      </c>
    </row>
    <row r="279" spans="1:7" ht="18">
      <c r="A279" s="5" t="s">
        <v>359</v>
      </c>
      <c r="B279" s="6">
        <v>19638.3</v>
      </c>
      <c r="C279" s="6">
        <v>19581.2</v>
      </c>
      <c r="D279" s="6">
        <v>19726.25</v>
      </c>
      <c r="E279" s="6">
        <v>19551.05</v>
      </c>
      <c r="F279" s="5" t="s">
        <v>1773</v>
      </c>
      <c r="G279" s="5">
        <f t="shared" si="4"/>
        <v>5.860311931494425E-3</v>
      </c>
    </row>
    <row r="280" spans="1:7" ht="18">
      <c r="A280" s="5" t="s">
        <v>360</v>
      </c>
      <c r="B280" s="6">
        <v>19523.55</v>
      </c>
      <c r="C280" s="6">
        <v>19761.8</v>
      </c>
      <c r="D280" s="6">
        <v>19766.650000000001</v>
      </c>
      <c r="E280" s="6">
        <v>19492.099999999999</v>
      </c>
      <c r="F280" s="5" t="s">
        <v>1774</v>
      </c>
      <c r="G280" s="5">
        <f t="shared" si="4"/>
        <v>-9.8318834812623906E-3</v>
      </c>
    </row>
    <row r="281" spans="1:7" ht="18">
      <c r="A281" s="5" t="s">
        <v>361</v>
      </c>
      <c r="B281" s="6">
        <v>19716.45</v>
      </c>
      <c r="C281" s="6">
        <v>19637.05</v>
      </c>
      <c r="D281" s="6">
        <v>19730.7</v>
      </c>
      <c r="E281" s="6">
        <v>19554</v>
      </c>
      <c r="F281" s="5" t="s">
        <v>1775</v>
      </c>
      <c r="G281" s="5">
        <f t="shared" si="4"/>
        <v>2.6281624476409476E-3</v>
      </c>
    </row>
    <row r="282" spans="1:7" ht="18">
      <c r="A282" s="5" t="s">
        <v>362</v>
      </c>
      <c r="B282" s="6">
        <v>19664.7</v>
      </c>
      <c r="C282" s="6">
        <v>19682.8</v>
      </c>
      <c r="D282" s="6">
        <v>19699.349999999999</v>
      </c>
      <c r="E282" s="6">
        <v>19637.45</v>
      </c>
      <c r="F282" s="5" t="s">
        <v>1776</v>
      </c>
      <c r="G282" s="5">
        <f t="shared" si="4"/>
        <v>-5.00772140080995E-4</v>
      </c>
    </row>
    <row r="283" spans="1:7" ht="18">
      <c r="A283" s="5" t="s">
        <v>363</v>
      </c>
      <c r="B283" s="6">
        <v>19674.55</v>
      </c>
      <c r="C283" s="6">
        <v>19678.2</v>
      </c>
      <c r="D283" s="6">
        <v>19734.150000000001</v>
      </c>
      <c r="E283" s="6">
        <v>19601.55</v>
      </c>
      <c r="F283" s="5" t="s">
        <v>1777</v>
      </c>
      <c r="G283" s="5">
        <f t="shared" si="4"/>
        <v>1.5248241369763049E-5</v>
      </c>
    </row>
    <row r="284" spans="1:7" ht="18">
      <c r="A284" s="5" t="s">
        <v>364</v>
      </c>
      <c r="B284" s="6">
        <v>19674.25</v>
      </c>
      <c r="C284" s="6">
        <v>19744.849999999999</v>
      </c>
      <c r="D284" s="6">
        <v>19798.650000000001</v>
      </c>
      <c r="E284" s="6">
        <v>19657.5</v>
      </c>
      <c r="F284" s="5" t="s">
        <v>1778</v>
      </c>
      <c r="G284" s="5">
        <f t="shared" si="4"/>
        <v>-3.45540040278986E-3</v>
      </c>
    </row>
    <row r="285" spans="1:7" ht="18">
      <c r="A285" s="5" t="s">
        <v>365</v>
      </c>
      <c r="B285" s="6">
        <v>19742.349999999999</v>
      </c>
      <c r="C285" s="6">
        <v>19840.55</v>
      </c>
      <c r="D285" s="6">
        <v>19848.75</v>
      </c>
      <c r="E285" s="6">
        <v>19709.95</v>
      </c>
      <c r="F285" s="5" t="s">
        <v>1779</v>
      </c>
      <c r="G285" s="5">
        <f t="shared" si="4"/>
        <v>-8.0240064758942062E-3</v>
      </c>
    </row>
    <row r="286" spans="1:7" ht="18">
      <c r="A286" s="5" t="s">
        <v>366</v>
      </c>
      <c r="B286" s="6">
        <v>19901.400000000001</v>
      </c>
      <c r="C286" s="6">
        <v>19980.75</v>
      </c>
      <c r="D286" s="6">
        <v>20050.650000000001</v>
      </c>
      <c r="E286" s="6">
        <v>19878.849999999999</v>
      </c>
      <c r="F286" s="5" t="s">
        <v>1780</v>
      </c>
      <c r="G286" s="5">
        <f t="shared" si="4"/>
        <v>-1.1585079627478101E-2</v>
      </c>
    </row>
    <row r="287" spans="1:7" ht="18">
      <c r="A287" s="5" t="s">
        <v>367</v>
      </c>
      <c r="B287" s="6">
        <v>20133.3</v>
      </c>
      <c r="C287" s="6">
        <v>20155.95</v>
      </c>
      <c r="D287" s="6">
        <v>20195.349999999999</v>
      </c>
      <c r="E287" s="6">
        <v>20115.7</v>
      </c>
      <c r="F287" s="5" t="s">
        <v>1781</v>
      </c>
      <c r="G287" s="5">
        <f t="shared" si="4"/>
        <v>-2.9286591638919969E-3</v>
      </c>
    </row>
    <row r="288" spans="1:7" ht="18">
      <c r="A288" s="5" t="s">
        <v>368</v>
      </c>
      <c r="B288" s="6">
        <v>20192.349999999999</v>
      </c>
      <c r="C288" s="6">
        <v>20156.45</v>
      </c>
      <c r="D288" s="6">
        <v>20222.45</v>
      </c>
      <c r="E288" s="6">
        <v>20129.7</v>
      </c>
      <c r="F288" s="5" t="s">
        <v>1782</v>
      </c>
      <c r="G288" s="5">
        <f t="shared" si="4"/>
        <v>4.4297877773378114E-3</v>
      </c>
    </row>
    <row r="289" spans="1:7" ht="18">
      <c r="A289" s="5" t="s">
        <v>369</v>
      </c>
      <c r="B289" s="6">
        <v>20103.099999999999</v>
      </c>
      <c r="C289" s="6">
        <v>20127.95</v>
      </c>
      <c r="D289" s="6">
        <v>20167.650000000001</v>
      </c>
      <c r="E289" s="6">
        <v>20043.45</v>
      </c>
      <c r="F289" s="5" t="s">
        <v>1783</v>
      </c>
      <c r="G289" s="5">
        <f t="shared" si="4"/>
        <v>1.6478692204573958E-3</v>
      </c>
    </row>
    <row r="290" spans="1:7" ht="18">
      <c r="A290" s="5" t="s">
        <v>370</v>
      </c>
      <c r="B290" s="6">
        <v>20070</v>
      </c>
      <c r="C290" s="6">
        <v>19989.5</v>
      </c>
      <c r="D290" s="6">
        <v>20096.900000000001</v>
      </c>
      <c r="E290" s="6">
        <v>19944.099999999999</v>
      </c>
      <c r="F290" s="5" t="s">
        <v>1784</v>
      </c>
      <c r="G290" s="5">
        <f t="shared" si="4"/>
        <v>3.833947067360447E-3</v>
      </c>
    </row>
    <row r="291" spans="1:7" ht="18">
      <c r="A291" s="5" t="s">
        <v>371</v>
      </c>
      <c r="B291" s="6">
        <v>19993.2</v>
      </c>
      <c r="C291" s="6">
        <v>20110.150000000001</v>
      </c>
      <c r="D291" s="6">
        <v>20110.349999999999</v>
      </c>
      <c r="E291" s="6">
        <v>19914.650000000001</v>
      </c>
      <c r="F291" s="5" t="s">
        <v>1785</v>
      </c>
      <c r="G291" s="5">
        <f t="shared" si="4"/>
        <v>-1.5754115795312492E-4</v>
      </c>
    </row>
    <row r="292" spans="1:7" ht="18">
      <c r="A292" s="5" t="s">
        <v>372</v>
      </c>
      <c r="B292" s="6">
        <v>19996.349999999999</v>
      </c>
      <c r="C292" s="6">
        <v>19890</v>
      </c>
      <c r="D292" s="6">
        <v>20008.150000000001</v>
      </c>
      <c r="E292" s="6">
        <v>19865.349999999999</v>
      </c>
      <c r="F292" s="5" t="s">
        <v>1786</v>
      </c>
      <c r="G292" s="5">
        <f t="shared" si="4"/>
        <v>8.8607507045185847E-3</v>
      </c>
    </row>
    <row r="293" spans="1:7" ht="18">
      <c r="A293" s="5" t="s">
        <v>373</v>
      </c>
      <c r="B293" s="6">
        <v>19819.95</v>
      </c>
      <c r="C293" s="6">
        <v>19774.8</v>
      </c>
      <c r="D293" s="6">
        <v>19867.150000000001</v>
      </c>
      <c r="E293" s="6">
        <v>19727.05</v>
      </c>
      <c r="F293" s="5" t="s">
        <v>1787</v>
      </c>
      <c r="G293" s="5">
        <f t="shared" si="4"/>
        <v>4.6982158385487317E-3</v>
      </c>
    </row>
    <row r="294" spans="1:7" ht="18">
      <c r="A294" s="5" t="s">
        <v>374</v>
      </c>
      <c r="B294" s="6">
        <v>19727.05</v>
      </c>
      <c r="C294" s="6">
        <v>19598.650000000001</v>
      </c>
      <c r="D294" s="6">
        <v>19737</v>
      </c>
      <c r="E294" s="6">
        <v>19550.05</v>
      </c>
      <c r="F294" s="5" t="s">
        <v>1788</v>
      </c>
      <c r="G294" s="5">
        <f t="shared" si="4"/>
        <v>5.8976074708040286E-3</v>
      </c>
    </row>
    <row r="295" spans="1:7" ht="18">
      <c r="A295" s="5" t="s">
        <v>375</v>
      </c>
      <c r="B295" s="6">
        <v>19611.05</v>
      </c>
      <c r="C295" s="6">
        <v>19581.2</v>
      </c>
      <c r="D295" s="6">
        <v>19636.45</v>
      </c>
      <c r="E295" s="6">
        <v>19491.5</v>
      </c>
      <c r="F295" s="5" t="s">
        <v>1789</v>
      </c>
      <c r="G295" s="5">
        <f t="shared" si="4"/>
        <v>1.8450495779825536E-3</v>
      </c>
    </row>
    <row r="296" spans="1:7" ht="18">
      <c r="A296" s="5" t="s">
        <v>376</v>
      </c>
      <c r="B296" s="6">
        <v>19574.900000000001</v>
      </c>
      <c r="C296" s="6">
        <v>19564.650000000001</v>
      </c>
      <c r="D296" s="6">
        <v>19587.05</v>
      </c>
      <c r="E296" s="6">
        <v>19525.75</v>
      </c>
      <c r="F296" s="5" t="s">
        <v>1790</v>
      </c>
      <c r="G296" s="5">
        <f t="shared" si="4"/>
        <v>2.3578342385654032E-3</v>
      </c>
    </row>
    <row r="297" spans="1:7" ht="18">
      <c r="A297" s="5" t="s">
        <v>377</v>
      </c>
      <c r="B297" s="6">
        <v>19528.8</v>
      </c>
      <c r="C297" s="6">
        <v>19525.05</v>
      </c>
      <c r="D297" s="6">
        <v>19545.150000000001</v>
      </c>
      <c r="E297" s="6">
        <v>19432.849999999999</v>
      </c>
      <c r="F297" s="5" t="s">
        <v>1791</v>
      </c>
      <c r="G297" s="5">
        <f t="shared" si="4"/>
        <v>4.7992988144208368E-3</v>
      </c>
    </row>
    <row r="298" spans="1:7" ht="18">
      <c r="A298" s="5" t="s">
        <v>378</v>
      </c>
      <c r="B298" s="6">
        <v>19435.3</v>
      </c>
      <c r="C298" s="6">
        <v>19258.150000000001</v>
      </c>
      <c r="D298" s="6">
        <v>19458.55</v>
      </c>
      <c r="E298" s="6">
        <v>19255.7</v>
      </c>
      <c r="F298" s="5" t="s">
        <v>1792</v>
      </c>
      <c r="G298" s="5">
        <f t="shared" si="4"/>
        <v>9.3825564041325141E-3</v>
      </c>
    </row>
    <row r="299" spans="1:7" ht="18">
      <c r="A299" s="5" t="s">
        <v>379</v>
      </c>
      <c r="B299" s="6">
        <v>19253.8</v>
      </c>
      <c r="C299" s="6">
        <v>19375.55</v>
      </c>
      <c r="D299" s="6">
        <v>19388.2</v>
      </c>
      <c r="E299" s="6">
        <v>19223.650000000001</v>
      </c>
      <c r="F299" s="5" t="s">
        <v>1793</v>
      </c>
      <c r="G299" s="5">
        <f t="shared" si="4"/>
        <v>-4.8521839960522653E-3</v>
      </c>
    </row>
    <row r="300" spans="1:7" ht="18">
      <c r="A300" s="5" t="s">
        <v>380</v>
      </c>
      <c r="B300" s="6">
        <v>19347.45</v>
      </c>
      <c r="C300" s="6">
        <v>19433.45</v>
      </c>
      <c r="D300" s="6">
        <v>19452.8</v>
      </c>
      <c r="E300" s="6">
        <v>19334.75</v>
      </c>
      <c r="F300" s="5" t="s">
        <v>1794</v>
      </c>
      <c r="G300" s="5">
        <f t="shared" si="4"/>
        <v>2.4812549073918429E-4</v>
      </c>
    </row>
    <row r="301" spans="1:7" ht="18">
      <c r="A301" s="5" t="s">
        <v>381</v>
      </c>
      <c r="B301" s="6">
        <v>19342.650000000001</v>
      </c>
      <c r="C301" s="6">
        <v>19374.849999999999</v>
      </c>
      <c r="D301" s="6">
        <v>19377.900000000001</v>
      </c>
      <c r="E301" s="6">
        <v>19309.099999999999</v>
      </c>
      <c r="F301" s="5" t="s">
        <v>1795</v>
      </c>
      <c r="G301" s="5">
        <f t="shared" si="4"/>
        <v>1.8939840636754115E-3</v>
      </c>
    </row>
    <row r="302" spans="1:7" ht="18">
      <c r="A302" s="5" t="s">
        <v>382</v>
      </c>
      <c r="B302" s="6">
        <v>19306.05</v>
      </c>
      <c r="C302" s="6">
        <v>19298.349999999999</v>
      </c>
      <c r="D302" s="6">
        <v>19366.849999999999</v>
      </c>
      <c r="E302" s="6">
        <v>19249.7</v>
      </c>
      <c r="F302" s="5" t="s">
        <v>1796</v>
      </c>
      <c r="G302" s="5">
        <f t="shared" si="4"/>
        <v>2.0870149919961396E-3</v>
      </c>
    </row>
    <row r="303" spans="1:7" ht="18">
      <c r="A303" s="5" t="s">
        <v>383</v>
      </c>
      <c r="B303" s="6">
        <v>19265.8</v>
      </c>
      <c r="C303" s="6">
        <v>19297.400000000001</v>
      </c>
      <c r="D303" s="6">
        <v>19339.55</v>
      </c>
      <c r="E303" s="6">
        <v>19229.7</v>
      </c>
      <c r="F303" s="5" t="s">
        <v>1797</v>
      </c>
      <c r="G303" s="5">
        <f t="shared" si="4"/>
        <v>-6.2557606509410085E-3</v>
      </c>
    </row>
    <row r="304" spans="1:7" ht="18">
      <c r="A304" s="5" t="s">
        <v>384</v>
      </c>
      <c r="B304" s="6">
        <v>19386.7</v>
      </c>
      <c r="C304" s="6">
        <v>19535.150000000001</v>
      </c>
      <c r="D304" s="6">
        <v>19584.45</v>
      </c>
      <c r="E304" s="6">
        <v>19369</v>
      </c>
      <c r="F304" s="5" t="s">
        <v>1798</v>
      </c>
      <c r="G304" s="5">
        <f t="shared" si="4"/>
        <v>-2.9512752327599183E-3</v>
      </c>
    </row>
    <row r="305" spans="1:7" ht="18">
      <c r="A305" s="5" t="s">
        <v>385</v>
      </c>
      <c r="B305" s="6">
        <v>19444</v>
      </c>
      <c r="C305" s="6">
        <v>19439.2</v>
      </c>
      <c r="D305" s="6">
        <v>19472.05</v>
      </c>
      <c r="E305" s="6">
        <v>19366.599999999999</v>
      </c>
      <c r="F305" s="5" t="s">
        <v>1799</v>
      </c>
      <c r="G305" s="5">
        <f t="shared" si="4"/>
        <v>2.4484795493044608E-3</v>
      </c>
    </row>
    <row r="306" spans="1:7" ht="18">
      <c r="A306" s="5" t="s">
        <v>386</v>
      </c>
      <c r="B306" s="6">
        <v>19396.45</v>
      </c>
      <c r="C306" s="6">
        <v>19417.099999999999</v>
      </c>
      <c r="D306" s="6">
        <v>19443.5</v>
      </c>
      <c r="E306" s="6">
        <v>19381.3</v>
      </c>
      <c r="F306" s="5" t="s">
        <v>1800</v>
      </c>
      <c r="G306" s="5">
        <f t="shared" si="4"/>
        <v>1.4694489979421606E-4</v>
      </c>
    </row>
    <row r="307" spans="1:7" ht="18">
      <c r="A307" s="5" t="s">
        <v>387</v>
      </c>
      <c r="B307" s="6">
        <v>19393.599999999999</v>
      </c>
      <c r="C307" s="6">
        <v>19320.650000000001</v>
      </c>
      <c r="D307" s="6">
        <v>19425.95</v>
      </c>
      <c r="E307" s="6">
        <v>19296.3</v>
      </c>
      <c r="F307" s="5" t="s">
        <v>1801</v>
      </c>
      <c r="G307" s="5">
        <f t="shared" si="4"/>
        <v>4.3122503280009121E-3</v>
      </c>
    </row>
    <row r="308" spans="1:7" ht="18">
      <c r="A308" s="5" t="s">
        <v>388</v>
      </c>
      <c r="B308" s="6">
        <v>19310.150000000001</v>
      </c>
      <c r="C308" s="6">
        <v>19301.75</v>
      </c>
      <c r="D308" s="6">
        <v>19373.8</v>
      </c>
      <c r="E308" s="6">
        <v>19253.599999999999</v>
      </c>
      <c r="F308" s="5" t="s">
        <v>1802</v>
      </c>
      <c r="G308" s="5">
        <f t="shared" si="4"/>
        <v>-2.8493583662490217E-3</v>
      </c>
    </row>
    <row r="309" spans="1:7" ht="18">
      <c r="A309" s="5" t="s">
        <v>389</v>
      </c>
      <c r="B309" s="6">
        <v>19365.25</v>
      </c>
      <c r="C309" s="6">
        <v>19450.55</v>
      </c>
      <c r="D309" s="6">
        <v>19461.55</v>
      </c>
      <c r="E309" s="6">
        <v>19326.25</v>
      </c>
      <c r="F309" s="5" t="s">
        <v>1803</v>
      </c>
      <c r="G309" s="5">
        <f t="shared" si="4"/>
        <v>-5.137758290060533E-3</v>
      </c>
    </row>
    <row r="310" spans="1:7" ht="18">
      <c r="A310" s="5" t="s">
        <v>400</v>
      </c>
      <c r="B310" s="6">
        <v>19465</v>
      </c>
      <c r="C310" s="6">
        <v>19369</v>
      </c>
      <c r="D310" s="6">
        <v>19482.75</v>
      </c>
      <c r="E310" s="6">
        <v>19317.2</v>
      </c>
      <c r="F310" s="5" t="s">
        <v>1804</v>
      </c>
      <c r="G310" s="5">
        <f t="shared" si="4"/>
        <v>1.5655711297147335E-3</v>
      </c>
    </row>
    <row r="311" spans="1:7" ht="18">
      <c r="A311" s="5" t="s">
        <v>390</v>
      </c>
      <c r="B311" s="6">
        <v>19434.55</v>
      </c>
      <c r="C311" s="6">
        <v>19383.95</v>
      </c>
      <c r="D311" s="6">
        <v>19465.849999999999</v>
      </c>
      <c r="E311" s="6">
        <v>19257.900000000001</v>
      </c>
      <c r="F311" s="5" t="s">
        <v>1805</v>
      </c>
      <c r="G311" s="5">
        <f t="shared" si="4"/>
        <v>3.2164393779061565E-4</v>
      </c>
    </row>
    <row r="312" spans="1:7" ht="18">
      <c r="A312" s="5" t="s">
        <v>391</v>
      </c>
      <c r="B312" s="6">
        <v>19428.3</v>
      </c>
      <c r="C312" s="6">
        <v>19554.25</v>
      </c>
      <c r="D312" s="6">
        <v>19557.75</v>
      </c>
      <c r="E312" s="6">
        <v>19412.75</v>
      </c>
      <c r="F312" s="5" t="s">
        <v>1806</v>
      </c>
      <c r="G312" s="5">
        <f t="shared" si="4"/>
        <v>-5.8915169615944563E-3</v>
      </c>
    </row>
    <row r="313" spans="1:7" ht="18">
      <c r="A313" s="5" t="s">
        <v>392</v>
      </c>
      <c r="B313" s="6">
        <v>19543.099999999999</v>
      </c>
      <c r="C313" s="6">
        <v>19605.55</v>
      </c>
      <c r="D313" s="6">
        <v>19623.599999999999</v>
      </c>
      <c r="E313" s="6">
        <v>19495.400000000001</v>
      </c>
      <c r="F313" s="5" t="s">
        <v>1807</v>
      </c>
      <c r="G313" s="5">
        <f t="shared" si="4"/>
        <v>-4.5666201045435747E-3</v>
      </c>
    </row>
    <row r="314" spans="1:7" ht="18">
      <c r="A314" s="5" t="s">
        <v>393</v>
      </c>
      <c r="B314" s="6">
        <v>19632.55</v>
      </c>
      <c r="C314" s="6">
        <v>19578.8</v>
      </c>
      <c r="D314" s="6">
        <v>19645.5</v>
      </c>
      <c r="E314" s="6">
        <v>19467.5</v>
      </c>
      <c r="F314" s="5" t="s">
        <v>1808</v>
      </c>
      <c r="G314" s="5">
        <f t="shared" si="4"/>
        <v>3.1476887690017655E-3</v>
      </c>
    </row>
    <row r="315" spans="1:7" ht="18">
      <c r="A315" s="5" t="s">
        <v>394</v>
      </c>
      <c r="B315" s="6">
        <v>19570.849999999999</v>
      </c>
      <c r="C315" s="6">
        <v>19627.2</v>
      </c>
      <c r="D315" s="6">
        <v>19634.400000000001</v>
      </c>
      <c r="E315" s="6">
        <v>19533.099999999999</v>
      </c>
      <c r="F315" s="5" t="s">
        <v>1809</v>
      </c>
      <c r="G315" s="5">
        <f t="shared" si="4"/>
        <v>-1.3505873532751007E-3</v>
      </c>
    </row>
    <row r="316" spans="1:7" ht="18">
      <c r="A316" s="5" t="s">
        <v>395</v>
      </c>
      <c r="B316" s="6">
        <v>19597.3</v>
      </c>
      <c r="C316" s="6">
        <v>19576.849999999999</v>
      </c>
      <c r="D316" s="6">
        <v>19620.45</v>
      </c>
      <c r="E316" s="6">
        <v>19524.8</v>
      </c>
      <c r="F316" s="5" t="s">
        <v>1810</v>
      </c>
      <c r="G316" s="5">
        <f t="shared" si="4"/>
        <v>4.1059209962603233E-3</v>
      </c>
    </row>
    <row r="317" spans="1:7" ht="18">
      <c r="A317" s="5" t="s">
        <v>396</v>
      </c>
      <c r="B317" s="6">
        <v>19517</v>
      </c>
      <c r="C317" s="6">
        <v>19462.8</v>
      </c>
      <c r="D317" s="6">
        <v>19538.849999999999</v>
      </c>
      <c r="E317" s="6">
        <v>19436.45</v>
      </c>
      <c r="F317" s="5" t="s">
        <v>1811</v>
      </c>
      <c r="G317" s="5">
        <f t="shared" si="4"/>
        <v>6.9591384917051941E-3</v>
      </c>
    </row>
    <row r="318" spans="1:7" ht="18">
      <c r="A318" s="5" t="s">
        <v>397</v>
      </c>
      <c r="B318" s="6">
        <v>19381.650000000001</v>
      </c>
      <c r="C318" s="6">
        <v>19463.75</v>
      </c>
      <c r="D318" s="6">
        <v>19537.650000000001</v>
      </c>
      <c r="E318" s="6">
        <v>19296.45</v>
      </c>
      <c r="F318" s="5" t="s">
        <v>1812</v>
      </c>
      <c r="G318" s="5">
        <f t="shared" si="4"/>
        <v>-7.4483358208647541E-3</v>
      </c>
    </row>
    <row r="319" spans="1:7" ht="18">
      <c r="A319" s="5" t="s">
        <v>398</v>
      </c>
      <c r="B319" s="6">
        <v>19526.55</v>
      </c>
      <c r="C319" s="6">
        <v>19655.400000000001</v>
      </c>
      <c r="D319" s="6">
        <v>19678.25</v>
      </c>
      <c r="E319" s="6">
        <v>19423.55</v>
      </c>
      <c r="F319" s="5" t="s">
        <v>1813</v>
      </c>
      <c r="G319" s="5">
        <f t="shared" si="4"/>
        <v>-1.0545154913078857E-2</v>
      </c>
    </row>
    <row r="320" spans="1:7" ht="18">
      <c r="A320" s="5" t="s">
        <v>399</v>
      </c>
      <c r="B320" s="6">
        <v>19733.55</v>
      </c>
      <c r="C320" s="6">
        <v>19784</v>
      </c>
      <c r="D320" s="6">
        <v>19795.599999999999</v>
      </c>
      <c r="E320" s="6">
        <v>19704.599999999999</v>
      </c>
      <c r="F320" s="5" t="s">
        <v>1814</v>
      </c>
      <c r="G320" s="5">
        <f t="shared" si="4"/>
        <v>-1.0256450116385468E-3</v>
      </c>
    </row>
    <row r="321" spans="1:7" ht="18">
      <c r="A321" s="5" t="s">
        <v>401</v>
      </c>
      <c r="B321" s="6">
        <v>19753.8</v>
      </c>
      <c r="C321" s="6">
        <v>19666.349999999999</v>
      </c>
      <c r="D321" s="6">
        <v>19772.75</v>
      </c>
      <c r="E321" s="6">
        <v>19597.599999999999</v>
      </c>
      <c r="F321" s="5" t="s">
        <v>1815</v>
      </c>
      <c r="G321" s="5">
        <f t="shared" si="4"/>
        <v>5.4695776061646278E-3</v>
      </c>
    </row>
    <row r="322" spans="1:7" ht="18">
      <c r="A322" s="5" t="s">
        <v>402</v>
      </c>
      <c r="B322" s="6">
        <v>19646.05</v>
      </c>
      <c r="C322" s="6">
        <v>19659.75</v>
      </c>
      <c r="D322" s="6">
        <v>19695.900000000001</v>
      </c>
      <c r="E322" s="6">
        <v>19563.099999999999</v>
      </c>
      <c r="F322" s="5" t="s">
        <v>1816</v>
      </c>
      <c r="G322" s="5">
        <f t="shared" si="4"/>
        <v>-7.0472793931755033E-4</v>
      </c>
    </row>
    <row r="323" spans="1:7" ht="18">
      <c r="A323" s="5" t="s">
        <v>403</v>
      </c>
      <c r="B323" s="6">
        <v>19659.900000000001</v>
      </c>
      <c r="C323" s="6">
        <v>19850.900000000001</v>
      </c>
      <c r="D323" s="6">
        <v>19867.55</v>
      </c>
      <c r="E323" s="6">
        <v>19603.55</v>
      </c>
      <c r="F323" s="5" t="s">
        <v>1817</v>
      </c>
      <c r="G323" s="5">
        <f t="shared" si="4"/>
        <v>-6.0043488655605838E-3</v>
      </c>
    </row>
    <row r="324" spans="1:7" ht="18">
      <c r="A324" s="5" t="s">
        <v>404</v>
      </c>
      <c r="B324" s="6">
        <v>19778.3</v>
      </c>
      <c r="C324" s="6">
        <v>19733.349999999999</v>
      </c>
      <c r="D324" s="6">
        <v>19825.599999999999</v>
      </c>
      <c r="E324" s="6">
        <v>19716.7</v>
      </c>
      <c r="F324" s="5" t="s">
        <v>1818</v>
      </c>
      <c r="G324" s="5">
        <f t="shared" ref="G324:G387" si="5">(LN(B324/B325))</f>
        <v>4.9519981374134591E-3</v>
      </c>
    </row>
    <row r="325" spans="1:7" ht="18">
      <c r="A325" s="5" t="s">
        <v>405</v>
      </c>
      <c r="B325" s="6">
        <v>19680.599999999999</v>
      </c>
      <c r="C325" s="6">
        <v>19729.349999999999</v>
      </c>
      <c r="D325" s="6">
        <v>19729.349999999999</v>
      </c>
      <c r="E325" s="6">
        <v>19615.95</v>
      </c>
      <c r="F325" s="5" t="s">
        <v>1819</v>
      </c>
      <c r="G325" s="5">
        <f t="shared" si="5"/>
        <v>4.1928242334364116E-4</v>
      </c>
    </row>
    <row r="326" spans="1:7" ht="18">
      <c r="A326" s="5" t="s">
        <v>406</v>
      </c>
      <c r="B326" s="6">
        <v>19672.349999999999</v>
      </c>
      <c r="C326" s="6">
        <v>19748.45</v>
      </c>
      <c r="D326" s="6">
        <v>19782.75</v>
      </c>
      <c r="E326" s="6">
        <v>19658.3</v>
      </c>
      <c r="F326" s="5" t="s">
        <v>1820</v>
      </c>
      <c r="G326" s="5">
        <f t="shared" si="5"/>
        <v>-3.6861981977146939E-3</v>
      </c>
    </row>
    <row r="327" spans="1:7" ht="18">
      <c r="A327" s="5" t="s">
        <v>407</v>
      </c>
      <c r="B327" s="6">
        <v>19745</v>
      </c>
      <c r="C327" s="6">
        <v>19800.45</v>
      </c>
      <c r="D327" s="6">
        <v>19887.400000000001</v>
      </c>
      <c r="E327" s="6">
        <v>19700</v>
      </c>
      <c r="F327" s="5" t="s">
        <v>1821</v>
      </c>
      <c r="G327" s="5">
        <f t="shared" si="5"/>
        <v>-1.1788935034292592E-2</v>
      </c>
    </row>
    <row r="328" spans="1:7" ht="18">
      <c r="A328" s="5" t="s">
        <v>408</v>
      </c>
      <c r="B328" s="6">
        <v>19979.150000000001</v>
      </c>
      <c r="C328" s="6">
        <v>19831.7</v>
      </c>
      <c r="D328" s="6">
        <v>19991.849999999999</v>
      </c>
      <c r="E328" s="6">
        <v>19758.400000000001</v>
      </c>
      <c r="F328" s="5" t="s">
        <v>1822</v>
      </c>
      <c r="G328" s="5">
        <f t="shared" si="5"/>
        <v>7.3344496296331371E-3</v>
      </c>
    </row>
    <row r="329" spans="1:7" ht="18">
      <c r="A329" s="5" t="s">
        <v>409</v>
      </c>
      <c r="B329" s="6">
        <v>19833.150000000001</v>
      </c>
      <c r="C329" s="6">
        <v>19802.95</v>
      </c>
      <c r="D329" s="6">
        <v>19851.7</v>
      </c>
      <c r="E329" s="6">
        <v>19727.45</v>
      </c>
      <c r="F329" s="5" t="s">
        <v>1823</v>
      </c>
      <c r="G329" s="5">
        <f t="shared" si="5"/>
        <v>4.2392642007422158E-3</v>
      </c>
    </row>
    <row r="330" spans="1:7" ht="18">
      <c r="A330" s="5" t="s">
        <v>410</v>
      </c>
      <c r="B330" s="6">
        <v>19749.25</v>
      </c>
      <c r="C330" s="6">
        <v>19787.5</v>
      </c>
      <c r="D330" s="6">
        <v>19819.45</v>
      </c>
      <c r="E330" s="6">
        <v>19690.2</v>
      </c>
      <c r="F330" s="5" t="s">
        <v>1824</v>
      </c>
      <c r="G330" s="5">
        <f t="shared" si="5"/>
        <v>1.9158307663970271E-3</v>
      </c>
    </row>
    <row r="331" spans="1:7" ht="18">
      <c r="A331" s="5" t="s">
        <v>411</v>
      </c>
      <c r="B331" s="6">
        <v>19711.45</v>
      </c>
      <c r="C331" s="6">
        <v>19612.150000000001</v>
      </c>
      <c r="D331" s="6">
        <v>19731.849999999999</v>
      </c>
      <c r="E331" s="6">
        <v>19562.95</v>
      </c>
      <c r="F331" s="5" t="s">
        <v>1825</v>
      </c>
      <c r="G331" s="5">
        <f t="shared" si="5"/>
        <v>7.4829856798224494E-3</v>
      </c>
    </row>
    <row r="332" spans="1:7" ht="18">
      <c r="A332" s="5" t="s">
        <v>412</v>
      </c>
      <c r="B332" s="6">
        <v>19564.5</v>
      </c>
      <c r="C332" s="6">
        <v>19493.45</v>
      </c>
      <c r="D332" s="6">
        <v>19595.349999999999</v>
      </c>
      <c r="E332" s="6">
        <v>19433.5</v>
      </c>
      <c r="F332" s="5" t="s">
        <v>1826</v>
      </c>
      <c r="G332" s="5">
        <f t="shared" si="5"/>
        <v>7.735121594226721E-3</v>
      </c>
    </row>
    <row r="333" spans="1:7" ht="18">
      <c r="A333" s="5" t="s">
        <v>413</v>
      </c>
      <c r="B333" s="6">
        <v>19413.75</v>
      </c>
      <c r="C333" s="6">
        <v>19495.2</v>
      </c>
      <c r="D333" s="6">
        <v>19567</v>
      </c>
      <c r="E333" s="6">
        <v>19385.8</v>
      </c>
      <c r="F333" s="5" t="s">
        <v>1827</v>
      </c>
      <c r="G333" s="5">
        <f t="shared" si="5"/>
        <v>1.5181178258223326E-3</v>
      </c>
    </row>
    <row r="334" spans="1:7" ht="18">
      <c r="A334" s="5" t="s">
        <v>414</v>
      </c>
      <c r="B334" s="6">
        <v>19384.3</v>
      </c>
      <c r="C334" s="6">
        <v>19497.45</v>
      </c>
      <c r="D334" s="6">
        <v>19507.7</v>
      </c>
      <c r="E334" s="6">
        <v>19361.75</v>
      </c>
      <c r="F334" s="5" t="s">
        <v>1828</v>
      </c>
      <c r="G334" s="5">
        <f t="shared" si="5"/>
        <v>-2.8384742821917232E-3</v>
      </c>
    </row>
    <row r="335" spans="1:7" ht="18">
      <c r="A335" s="5" t="s">
        <v>415</v>
      </c>
      <c r="B335" s="6">
        <v>19439.400000000001</v>
      </c>
      <c r="C335" s="6">
        <v>19427.099999999999</v>
      </c>
      <c r="D335" s="6">
        <v>19515.099999999999</v>
      </c>
      <c r="E335" s="6">
        <v>19406.45</v>
      </c>
      <c r="F335" s="5" t="s">
        <v>1829</v>
      </c>
      <c r="G335" s="5">
        <f t="shared" si="5"/>
        <v>4.3046517974119156E-3</v>
      </c>
    </row>
    <row r="336" spans="1:7" ht="18">
      <c r="A336" s="5" t="s">
        <v>416</v>
      </c>
      <c r="B336" s="6">
        <v>19355.900000000001</v>
      </c>
      <c r="C336" s="6">
        <v>19400.349999999999</v>
      </c>
      <c r="D336" s="6">
        <v>19435.849999999999</v>
      </c>
      <c r="E336" s="6">
        <v>19327.099999999999</v>
      </c>
      <c r="F336" s="5" t="s">
        <v>1830</v>
      </c>
      <c r="G336" s="5">
        <f t="shared" si="5"/>
        <v>1.2458741727910268E-3</v>
      </c>
    </row>
    <row r="337" spans="1:7" ht="18">
      <c r="A337" s="5" t="s">
        <v>417</v>
      </c>
      <c r="B337" s="6">
        <v>19331.8</v>
      </c>
      <c r="C337" s="6">
        <v>19422.8</v>
      </c>
      <c r="D337" s="6">
        <v>19523.599999999999</v>
      </c>
      <c r="E337" s="6">
        <v>19303.599999999999</v>
      </c>
      <c r="F337" s="5" t="s">
        <v>1831</v>
      </c>
      <c r="G337" s="5">
        <f t="shared" si="5"/>
        <v>-8.524586056305487E-3</v>
      </c>
    </row>
    <row r="338" spans="1:7" ht="18">
      <c r="A338" s="5" t="s">
        <v>418</v>
      </c>
      <c r="B338" s="6">
        <v>19497.3</v>
      </c>
      <c r="C338" s="6">
        <v>19385.7</v>
      </c>
      <c r="D338" s="6">
        <v>19512.2</v>
      </c>
      <c r="E338" s="6">
        <v>19373</v>
      </c>
      <c r="F338" s="5" t="s">
        <v>1798</v>
      </c>
      <c r="G338" s="5">
        <f t="shared" si="5"/>
        <v>5.0802509522156619E-3</v>
      </c>
    </row>
    <row r="339" spans="1:7" ht="18">
      <c r="A339" s="5" t="s">
        <v>419</v>
      </c>
      <c r="B339" s="6">
        <v>19398.5</v>
      </c>
      <c r="C339" s="6">
        <v>19405.95</v>
      </c>
      <c r="D339" s="6">
        <v>19421.599999999999</v>
      </c>
      <c r="E339" s="6">
        <v>19339.599999999999</v>
      </c>
      <c r="F339" s="5" t="s">
        <v>1832</v>
      </c>
      <c r="G339" s="5">
        <f t="shared" si="5"/>
        <v>4.8984854347202441E-4</v>
      </c>
    </row>
    <row r="340" spans="1:7" ht="18">
      <c r="A340" s="5" t="s">
        <v>420</v>
      </c>
      <c r="B340" s="6">
        <v>19389</v>
      </c>
      <c r="C340" s="6">
        <v>19406.599999999999</v>
      </c>
      <c r="D340" s="6">
        <v>19434.150000000001</v>
      </c>
      <c r="E340" s="6">
        <v>19300</v>
      </c>
      <c r="F340" s="5" t="s">
        <v>1833</v>
      </c>
      <c r="G340" s="5">
        <f t="shared" si="5"/>
        <v>3.4330872964505156E-3</v>
      </c>
    </row>
    <row r="341" spans="1:7" ht="18">
      <c r="A341" s="5" t="s">
        <v>421</v>
      </c>
      <c r="B341" s="6">
        <v>19322.55</v>
      </c>
      <c r="C341" s="6">
        <v>19246.5</v>
      </c>
      <c r="D341" s="6">
        <v>19345.099999999999</v>
      </c>
      <c r="E341" s="6">
        <v>19234.400000000001</v>
      </c>
      <c r="F341" s="5" t="s">
        <v>1834</v>
      </c>
      <c r="G341" s="5">
        <f t="shared" si="5"/>
        <v>6.9330038087148356E-3</v>
      </c>
    </row>
    <row r="342" spans="1:7" ht="18">
      <c r="A342" s="5" t="s">
        <v>422</v>
      </c>
      <c r="B342" s="6">
        <v>19189.05</v>
      </c>
      <c r="C342" s="6">
        <v>19076.849999999999</v>
      </c>
      <c r="D342" s="6">
        <v>19201.7</v>
      </c>
      <c r="E342" s="6">
        <v>19024.599999999999</v>
      </c>
      <c r="F342" s="5" t="s">
        <v>1835</v>
      </c>
      <c r="G342" s="5">
        <f t="shared" si="5"/>
        <v>1.1370324916684512E-2</v>
      </c>
    </row>
    <row r="343" spans="1:7" ht="18">
      <c r="A343" s="5" t="s">
        <v>423</v>
      </c>
      <c r="B343" s="6">
        <v>18972.099999999999</v>
      </c>
      <c r="C343" s="6">
        <v>18908.150000000001</v>
      </c>
      <c r="D343" s="6">
        <v>19011.25</v>
      </c>
      <c r="E343" s="6">
        <v>18861.349999999999</v>
      </c>
      <c r="F343" s="5" t="s">
        <v>1836</v>
      </c>
      <c r="G343" s="5">
        <f t="shared" si="5"/>
        <v>8.1875052167941238E-3</v>
      </c>
    </row>
    <row r="344" spans="1:7" ht="18">
      <c r="A344" s="5" t="s">
        <v>424</v>
      </c>
      <c r="B344" s="6">
        <v>18817.400000000001</v>
      </c>
      <c r="C344" s="6">
        <v>18748.55</v>
      </c>
      <c r="D344" s="6">
        <v>18829.25</v>
      </c>
      <c r="E344" s="6">
        <v>18714.25</v>
      </c>
      <c r="F344" s="5" t="s">
        <v>1837</v>
      </c>
      <c r="G344" s="5">
        <f t="shared" si="5"/>
        <v>6.729148846371014E-3</v>
      </c>
    </row>
    <row r="345" spans="1:7" ht="18">
      <c r="A345" s="5" t="s">
        <v>425</v>
      </c>
      <c r="B345" s="6">
        <v>18691.2</v>
      </c>
      <c r="C345" s="6">
        <v>18682.349999999999</v>
      </c>
      <c r="D345" s="6">
        <v>18722.05</v>
      </c>
      <c r="E345" s="6">
        <v>18646.7</v>
      </c>
      <c r="F345" s="5" t="s">
        <v>1838</v>
      </c>
      <c r="G345" s="5">
        <f t="shared" si="5"/>
        <v>1.3759247500199831E-3</v>
      </c>
    </row>
    <row r="346" spans="1:7" ht="18">
      <c r="A346" s="5" t="s">
        <v>426</v>
      </c>
      <c r="B346" s="6">
        <v>18665.5</v>
      </c>
      <c r="C346" s="6">
        <v>18741.849999999999</v>
      </c>
      <c r="D346" s="6">
        <v>18756.400000000001</v>
      </c>
      <c r="E346" s="6">
        <v>18647.099999999999</v>
      </c>
      <c r="F346" s="5" t="s">
        <v>1839</v>
      </c>
      <c r="G346" s="5">
        <f t="shared" si="5"/>
        <v>-5.6495438985202338E-3</v>
      </c>
    </row>
    <row r="347" spans="1:7" ht="18">
      <c r="A347" s="5" t="s">
        <v>427</v>
      </c>
      <c r="B347" s="6">
        <v>18771.25</v>
      </c>
      <c r="C347" s="6">
        <v>18853.599999999999</v>
      </c>
      <c r="D347" s="6">
        <v>18886.599999999999</v>
      </c>
      <c r="E347" s="6">
        <v>18759.5</v>
      </c>
      <c r="F347" s="5" t="s">
        <v>1840</v>
      </c>
      <c r="G347" s="5">
        <f t="shared" si="5"/>
        <v>-4.5497990950773125E-3</v>
      </c>
    </row>
    <row r="348" spans="1:7" ht="18">
      <c r="A348" s="5" t="s">
        <v>428</v>
      </c>
      <c r="B348" s="6">
        <v>18856.849999999999</v>
      </c>
      <c r="C348" s="6">
        <v>18849.400000000001</v>
      </c>
      <c r="D348" s="6">
        <v>18875.900000000001</v>
      </c>
      <c r="E348" s="6">
        <v>18794.849999999999</v>
      </c>
      <c r="F348" s="5" t="s">
        <v>1841</v>
      </c>
      <c r="G348" s="5">
        <f t="shared" si="5"/>
        <v>2.1314697022533084E-3</v>
      </c>
    </row>
    <row r="349" spans="1:7" ht="18">
      <c r="A349" s="5" t="s">
        <v>429</v>
      </c>
      <c r="B349" s="6">
        <v>18816.7</v>
      </c>
      <c r="C349" s="6">
        <v>18752.349999999999</v>
      </c>
      <c r="D349" s="6">
        <v>18839.7</v>
      </c>
      <c r="E349" s="6">
        <v>18660.650000000001</v>
      </c>
      <c r="F349" s="5" t="s">
        <v>1842</v>
      </c>
      <c r="G349" s="5">
        <f t="shared" si="5"/>
        <v>3.2603965574623172E-3</v>
      </c>
    </row>
    <row r="350" spans="1:7" ht="18">
      <c r="A350" s="5" t="s">
        <v>430</v>
      </c>
      <c r="B350" s="6">
        <v>18755.45</v>
      </c>
      <c r="C350" s="6">
        <v>18873.3</v>
      </c>
      <c r="D350" s="6">
        <v>18881.45</v>
      </c>
      <c r="E350" s="6">
        <v>18719.150000000001</v>
      </c>
      <c r="F350" s="5" t="s">
        <v>1843</v>
      </c>
      <c r="G350" s="5">
        <f t="shared" si="5"/>
        <v>-3.7545162773133895E-3</v>
      </c>
    </row>
    <row r="351" spans="1:7" ht="18">
      <c r="A351" s="5" t="s">
        <v>431</v>
      </c>
      <c r="B351" s="6">
        <v>18826</v>
      </c>
      <c r="C351" s="6">
        <v>18723.3</v>
      </c>
      <c r="D351" s="6">
        <v>18864.7</v>
      </c>
      <c r="E351" s="6">
        <v>18710.5</v>
      </c>
      <c r="F351" s="5" t="s">
        <v>1844</v>
      </c>
      <c r="G351" s="5">
        <f t="shared" si="5"/>
        <v>7.3519354661314941E-3</v>
      </c>
    </row>
    <row r="352" spans="1:7" ht="18">
      <c r="A352" s="5" t="s">
        <v>432</v>
      </c>
      <c r="B352" s="6">
        <v>18688.099999999999</v>
      </c>
      <c r="C352" s="6">
        <v>18774.45</v>
      </c>
      <c r="D352" s="6">
        <v>18794.099999999999</v>
      </c>
      <c r="E352" s="6">
        <v>18669.05</v>
      </c>
      <c r="F352" s="5" t="s">
        <v>1845</v>
      </c>
      <c r="G352" s="5">
        <f t="shared" si="5"/>
        <v>-3.6214119270170913E-3</v>
      </c>
    </row>
    <row r="353" spans="1:8" ht="18">
      <c r="A353" s="5" t="s">
        <v>433</v>
      </c>
      <c r="B353" s="6">
        <v>18755.900000000001</v>
      </c>
      <c r="C353" s="6">
        <v>18744.599999999999</v>
      </c>
      <c r="D353" s="6">
        <v>18769.7</v>
      </c>
      <c r="E353" s="6">
        <v>18690</v>
      </c>
      <c r="F353" s="5" t="s">
        <v>1522</v>
      </c>
      <c r="G353" s="5">
        <f t="shared" si="5"/>
        <v>2.1215820810404676E-3</v>
      </c>
    </row>
    <row r="354" spans="1:8" ht="18">
      <c r="A354" s="5" t="s">
        <v>434</v>
      </c>
      <c r="B354" s="6">
        <v>18716.150000000001</v>
      </c>
      <c r="C354" s="6">
        <v>18631.8</v>
      </c>
      <c r="D354" s="6">
        <v>18728.900000000001</v>
      </c>
      <c r="E354" s="6">
        <v>18631.8</v>
      </c>
      <c r="F354" s="5" t="s">
        <v>1846</v>
      </c>
      <c r="G354" s="5">
        <f t="shared" si="5"/>
        <v>6.1445648760739416E-3</v>
      </c>
    </row>
    <row r="355" spans="1:8" ht="18">
      <c r="A355" s="5" t="s">
        <v>435</v>
      </c>
      <c r="B355" s="6">
        <v>18601.5</v>
      </c>
      <c r="C355" s="6">
        <v>18595.05</v>
      </c>
      <c r="D355" s="6">
        <v>18633.599999999999</v>
      </c>
      <c r="E355" s="6">
        <v>18559.75</v>
      </c>
      <c r="F355" s="5" t="s">
        <v>1847</v>
      </c>
      <c r="G355" s="5">
        <f t="shared" si="5"/>
        <v>2.0503223927487504E-3</v>
      </c>
    </row>
    <row r="356" spans="1:8" ht="18">
      <c r="A356" s="5" t="s">
        <v>436</v>
      </c>
      <c r="B356" s="6">
        <v>18563.400000000001</v>
      </c>
      <c r="C356" s="6">
        <v>18655.900000000001</v>
      </c>
      <c r="D356" s="6">
        <v>18676.650000000001</v>
      </c>
      <c r="E356" s="6">
        <v>18555.400000000001</v>
      </c>
      <c r="F356" s="5" t="s">
        <v>1848</v>
      </c>
      <c r="G356" s="5">
        <f t="shared" si="5"/>
        <v>-3.8254842952022451E-3</v>
      </c>
    </row>
    <row r="357" spans="1:8" ht="18">
      <c r="A357" s="5" t="s">
        <v>437</v>
      </c>
      <c r="B357" s="6">
        <v>18634.55</v>
      </c>
      <c r="C357" s="6">
        <v>18725.349999999999</v>
      </c>
      <c r="D357" s="6">
        <v>18777.900000000001</v>
      </c>
      <c r="E357" s="6">
        <v>18615.599999999999</v>
      </c>
      <c r="F357" s="5" t="s">
        <v>1849</v>
      </c>
      <c r="G357" s="5">
        <f t="shared" si="5"/>
        <v>-4.9169084323055657E-3</v>
      </c>
    </row>
    <row r="358" spans="1:8" ht="18">
      <c r="A358" s="5" t="s">
        <v>438</v>
      </c>
      <c r="B358" s="6">
        <v>18726.400000000001</v>
      </c>
      <c r="C358" s="6">
        <v>18665.599999999999</v>
      </c>
      <c r="D358" s="6">
        <v>18738.95</v>
      </c>
      <c r="E358" s="6">
        <v>18636</v>
      </c>
      <c r="F358" s="5" t="s">
        <v>1850</v>
      </c>
      <c r="G358" s="5">
        <f t="shared" si="5"/>
        <v>6.826477130569099E-3</v>
      </c>
      <c r="H358" s="7"/>
    </row>
    <row r="359" spans="1:8" ht="18">
      <c r="A359" s="5" t="s">
        <v>439</v>
      </c>
      <c r="B359" s="6">
        <v>18599</v>
      </c>
      <c r="C359" s="6">
        <v>18600.8</v>
      </c>
      <c r="D359" s="6">
        <v>18622.75</v>
      </c>
      <c r="E359" s="6">
        <v>18531.599999999999</v>
      </c>
      <c r="F359" s="5" t="s">
        <v>1851</v>
      </c>
      <c r="G359" s="5">
        <f t="shared" si="5"/>
        <v>2.7693495028842678E-4</v>
      </c>
    </row>
    <row r="360" spans="1:8" ht="18">
      <c r="A360" s="5" t="s">
        <v>440</v>
      </c>
      <c r="B360" s="6">
        <v>18593.849999999999</v>
      </c>
      <c r="C360" s="6">
        <v>18612</v>
      </c>
      <c r="D360" s="6">
        <v>18640.150000000001</v>
      </c>
      <c r="E360" s="6">
        <v>18582.8</v>
      </c>
      <c r="F360" s="5" t="s">
        <v>1852</v>
      </c>
      <c r="G360" s="5">
        <f t="shared" si="5"/>
        <v>3.2186022433864751E-3</v>
      </c>
    </row>
    <row r="361" spans="1:8" ht="18">
      <c r="A361" s="5" t="s">
        <v>441</v>
      </c>
      <c r="B361" s="6">
        <v>18534.099999999999</v>
      </c>
      <c r="C361" s="6">
        <v>18550.849999999999</v>
      </c>
      <c r="D361" s="6">
        <v>18573.7</v>
      </c>
      <c r="E361" s="6">
        <v>18478.400000000001</v>
      </c>
      <c r="F361" s="5" t="s">
        <v>1713</v>
      </c>
      <c r="G361" s="5">
        <f t="shared" si="5"/>
        <v>2.5039280433874476E-3</v>
      </c>
    </row>
    <row r="362" spans="1:8" ht="18">
      <c r="A362" s="5" t="s">
        <v>442</v>
      </c>
      <c r="B362" s="6">
        <v>18487.75</v>
      </c>
      <c r="C362" s="6">
        <v>18579.400000000001</v>
      </c>
      <c r="D362" s="6">
        <v>18580.3</v>
      </c>
      <c r="E362" s="6">
        <v>18464.55</v>
      </c>
      <c r="F362" s="5" t="s">
        <v>1853</v>
      </c>
      <c r="G362" s="5">
        <f t="shared" si="5"/>
        <v>-2.5201142931687418E-3</v>
      </c>
    </row>
    <row r="363" spans="1:8" ht="18">
      <c r="A363" s="5" t="s">
        <v>443</v>
      </c>
      <c r="B363" s="6">
        <v>18534.400000000001</v>
      </c>
      <c r="C363" s="6">
        <v>18594.2</v>
      </c>
      <c r="D363" s="6">
        <v>18603.900000000001</v>
      </c>
      <c r="E363" s="6">
        <v>18483.849999999999</v>
      </c>
      <c r="F363" s="5" t="s">
        <v>1854</v>
      </c>
      <c r="G363" s="5">
        <f t="shared" si="5"/>
        <v>-5.3513543052989016E-3</v>
      </c>
    </row>
    <row r="364" spans="1:8" ht="18">
      <c r="A364" s="5" t="s">
        <v>444</v>
      </c>
      <c r="B364" s="6">
        <v>18633.849999999999</v>
      </c>
      <c r="C364" s="6">
        <v>18606.650000000001</v>
      </c>
      <c r="D364" s="6">
        <v>18662.45</v>
      </c>
      <c r="E364" s="6">
        <v>18575.5</v>
      </c>
      <c r="F364" s="5" t="s">
        <v>1855</v>
      </c>
      <c r="G364" s="5">
        <f t="shared" si="5"/>
        <v>1.8908217545032591E-3</v>
      </c>
    </row>
    <row r="365" spans="1:8" ht="18">
      <c r="A365" s="5" t="s">
        <v>445</v>
      </c>
      <c r="B365" s="6">
        <v>18598.650000000001</v>
      </c>
      <c r="C365" s="6">
        <v>18619.150000000001</v>
      </c>
      <c r="D365" s="6">
        <v>18641.2</v>
      </c>
      <c r="E365" s="6">
        <v>18581.25</v>
      </c>
      <c r="F365" s="5" t="s">
        <v>1856</v>
      </c>
      <c r="G365" s="5">
        <f t="shared" si="5"/>
        <v>5.3534011080012102E-3</v>
      </c>
    </row>
    <row r="366" spans="1:8" ht="18">
      <c r="A366" s="5" t="s">
        <v>446</v>
      </c>
      <c r="B366" s="6">
        <v>18499.349999999999</v>
      </c>
      <c r="C366" s="6">
        <v>18368.349999999999</v>
      </c>
      <c r="D366" s="6">
        <v>18508.55</v>
      </c>
      <c r="E366" s="6">
        <v>18333.150000000001</v>
      </c>
      <c r="F366" s="5" t="s">
        <v>1857</v>
      </c>
      <c r="G366" s="5">
        <f t="shared" si="5"/>
        <v>9.6794661302798419E-3</v>
      </c>
    </row>
    <row r="367" spans="1:8" ht="18">
      <c r="A367" s="5" t="s">
        <v>447</v>
      </c>
      <c r="B367" s="6">
        <v>18321.150000000001</v>
      </c>
      <c r="C367" s="6">
        <v>18268.900000000001</v>
      </c>
      <c r="D367" s="6">
        <v>18338.099999999999</v>
      </c>
      <c r="E367" s="6">
        <v>18202.400000000001</v>
      </c>
      <c r="F367" s="5" t="s">
        <v>1858</v>
      </c>
      <c r="G367" s="5">
        <f t="shared" si="5"/>
        <v>1.953202985013659E-3</v>
      </c>
    </row>
    <row r="368" spans="1:8" ht="18">
      <c r="A368" s="5" t="s">
        <v>448</v>
      </c>
      <c r="B368" s="6">
        <v>18285.400000000001</v>
      </c>
      <c r="C368" s="6">
        <v>18294.8</v>
      </c>
      <c r="D368" s="6">
        <v>18392.599999999999</v>
      </c>
      <c r="E368" s="6">
        <v>18262.95</v>
      </c>
      <c r="F368" s="5" t="s">
        <v>1859</v>
      </c>
      <c r="G368" s="5">
        <f t="shared" si="5"/>
        <v>-3.4176495183284154E-3</v>
      </c>
    </row>
    <row r="369" spans="1:7" ht="18">
      <c r="A369" s="5" t="s">
        <v>449</v>
      </c>
      <c r="B369" s="6">
        <v>18348</v>
      </c>
      <c r="C369" s="6">
        <v>18362.900000000001</v>
      </c>
      <c r="D369" s="6">
        <v>18419.75</v>
      </c>
      <c r="E369" s="6">
        <v>18324.2</v>
      </c>
      <c r="F369" s="5" t="s">
        <v>1860</v>
      </c>
      <c r="G369" s="5">
        <f t="shared" si="5"/>
        <v>1.8329410735294929E-3</v>
      </c>
    </row>
    <row r="370" spans="1:7" ht="18">
      <c r="A370" s="5" t="s">
        <v>450</v>
      </c>
      <c r="B370" s="6">
        <v>18314.400000000001</v>
      </c>
      <c r="C370" s="6">
        <v>18201.099999999999</v>
      </c>
      <c r="D370" s="6">
        <v>18335.25</v>
      </c>
      <c r="E370" s="6">
        <v>18178.849999999999</v>
      </c>
      <c r="F370" s="5" t="s">
        <v>1861</v>
      </c>
      <c r="G370" s="5">
        <f t="shared" si="5"/>
        <v>6.0792458392437739E-3</v>
      </c>
    </row>
    <row r="371" spans="1:7" ht="18">
      <c r="A371" s="5" t="s">
        <v>451</v>
      </c>
      <c r="B371" s="6">
        <v>18203.400000000001</v>
      </c>
      <c r="C371" s="6">
        <v>18186.150000000001</v>
      </c>
      <c r="D371" s="6">
        <v>18218.099999999999</v>
      </c>
      <c r="E371" s="6">
        <v>18060.400000000001</v>
      </c>
      <c r="F371" s="5" t="s">
        <v>1862</v>
      </c>
      <c r="G371" s="5">
        <f t="shared" si="5"/>
        <v>4.0431229190964193E-3</v>
      </c>
    </row>
    <row r="372" spans="1:7" ht="18">
      <c r="A372" s="5" t="s">
        <v>452</v>
      </c>
      <c r="B372" s="6">
        <v>18129.95</v>
      </c>
      <c r="C372" s="6">
        <v>18287.5</v>
      </c>
      <c r="D372" s="6">
        <v>18297.2</v>
      </c>
      <c r="E372" s="6">
        <v>18104.849999999999</v>
      </c>
      <c r="F372" s="5" t="s">
        <v>1863</v>
      </c>
      <c r="G372" s="5">
        <f t="shared" si="5"/>
        <v>-2.8530768395788001E-3</v>
      </c>
    </row>
    <row r="373" spans="1:7" ht="18">
      <c r="A373" s="5" t="s">
        <v>453</v>
      </c>
      <c r="B373" s="6">
        <v>18181.75</v>
      </c>
      <c r="C373" s="6">
        <v>18300.45</v>
      </c>
      <c r="D373" s="6">
        <v>18309</v>
      </c>
      <c r="E373" s="6">
        <v>18115.349999999999</v>
      </c>
      <c r="F373" s="5" t="s">
        <v>1864</v>
      </c>
      <c r="G373" s="5">
        <f t="shared" si="5"/>
        <v>-5.7447389485387043E-3</v>
      </c>
    </row>
    <row r="374" spans="1:7" ht="18">
      <c r="A374" s="5" t="s">
        <v>454</v>
      </c>
      <c r="B374" s="6">
        <v>18286.5</v>
      </c>
      <c r="C374" s="6">
        <v>18432.349999999999</v>
      </c>
      <c r="D374" s="6">
        <v>18432.349999999999</v>
      </c>
      <c r="E374" s="6">
        <v>18264.349999999999</v>
      </c>
      <c r="F374" s="5" t="s">
        <v>1865</v>
      </c>
      <c r="G374" s="5">
        <f t="shared" si="5"/>
        <v>-6.1250799705598689E-3</v>
      </c>
    </row>
    <row r="375" spans="1:7" ht="18">
      <c r="A375" s="5" t="s">
        <v>455</v>
      </c>
      <c r="B375" s="6">
        <v>18398.849999999999</v>
      </c>
      <c r="C375" s="6">
        <v>18339.3</v>
      </c>
      <c r="D375" s="6">
        <v>18458.900000000001</v>
      </c>
      <c r="E375" s="6">
        <v>18287.900000000001</v>
      </c>
      <c r="F375" s="5" t="s">
        <v>1866</v>
      </c>
      <c r="G375" s="5">
        <f t="shared" si="5"/>
        <v>4.5786865014996328E-3</v>
      </c>
    </row>
    <row r="376" spans="1:7" ht="18">
      <c r="A376" s="5" t="s">
        <v>456</v>
      </c>
      <c r="B376" s="6">
        <v>18314.8</v>
      </c>
      <c r="C376" s="6">
        <v>18273.75</v>
      </c>
      <c r="D376" s="6">
        <v>18342.75</v>
      </c>
      <c r="E376" s="6">
        <v>18194.55</v>
      </c>
      <c r="F376" s="5" t="s">
        <v>1867</v>
      </c>
      <c r="G376" s="5">
        <f t="shared" si="5"/>
        <v>9.723641778049823E-4</v>
      </c>
    </row>
    <row r="377" spans="1:7" ht="18">
      <c r="A377" s="5" t="s">
        <v>457</v>
      </c>
      <c r="B377" s="6">
        <v>18297</v>
      </c>
      <c r="C377" s="6">
        <v>18357.8</v>
      </c>
      <c r="D377" s="6">
        <v>18389.7</v>
      </c>
      <c r="E377" s="6">
        <v>18270.400000000001</v>
      </c>
      <c r="F377" s="5" t="s">
        <v>1868</v>
      </c>
      <c r="G377" s="5">
        <f t="shared" si="5"/>
        <v>-9.8874423890292907E-4</v>
      </c>
    </row>
    <row r="378" spans="1:7" ht="18">
      <c r="A378" s="5" t="s">
        <v>458</v>
      </c>
      <c r="B378" s="6">
        <v>18315.099999999999</v>
      </c>
      <c r="C378" s="6">
        <v>18313.599999999999</v>
      </c>
      <c r="D378" s="6">
        <v>18326.75</v>
      </c>
      <c r="E378" s="6">
        <v>18211.95</v>
      </c>
      <c r="F378" s="5" t="s">
        <v>1869</v>
      </c>
      <c r="G378" s="5">
        <f t="shared" si="5"/>
        <v>2.6871852817707963E-3</v>
      </c>
    </row>
    <row r="379" spans="1:7" ht="18">
      <c r="A379" s="5" t="s">
        <v>459</v>
      </c>
      <c r="B379" s="6">
        <v>18265.95</v>
      </c>
      <c r="C379" s="6">
        <v>18303.400000000001</v>
      </c>
      <c r="D379" s="6">
        <v>18344.2</v>
      </c>
      <c r="E379" s="6">
        <v>18229.650000000001</v>
      </c>
      <c r="F379" s="5" t="s">
        <v>1870</v>
      </c>
      <c r="G379" s="5">
        <f t="shared" si="5"/>
        <v>8.4860944443795967E-5</v>
      </c>
    </row>
    <row r="380" spans="1:7" ht="18">
      <c r="A380" s="5" t="s">
        <v>460</v>
      </c>
      <c r="B380" s="6">
        <v>18264.400000000001</v>
      </c>
      <c r="C380" s="6">
        <v>18120.599999999999</v>
      </c>
      <c r="D380" s="6">
        <v>18286.95</v>
      </c>
      <c r="E380" s="6">
        <v>18100.3</v>
      </c>
      <c r="F380" s="5" t="s">
        <v>1871</v>
      </c>
      <c r="G380" s="5">
        <f t="shared" si="5"/>
        <v>1.075604726542361E-2</v>
      </c>
    </row>
    <row r="381" spans="1:7" ht="18">
      <c r="A381" s="5" t="s">
        <v>472</v>
      </c>
      <c r="B381" s="6">
        <v>18069</v>
      </c>
      <c r="C381" s="6">
        <v>18117.3</v>
      </c>
      <c r="D381" s="6">
        <v>18216.95</v>
      </c>
      <c r="E381" s="6">
        <v>18055.45</v>
      </c>
      <c r="F381" s="5" t="s">
        <v>1872</v>
      </c>
      <c r="G381" s="5">
        <f t="shared" si="5"/>
        <v>-1.0285075027649962E-2</v>
      </c>
    </row>
    <row r="382" spans="1:7" ht="18">
      <c r="A382" s="5" t="s">
        <v>461</v>
      </c>
      <c r="B382" s="6">
        <v>18255.8</v>
      </c>
      <c r="C382" s="6">
        <v>18081</v>
      </c>
      <c r="D382" s="6">
        <v>18267.45</v>
      </c>
      <c r="E382" s="6">
        <v>18066.7</v>
      </c>
      <c r="F382" s="5" t="s">
        <v>1873</v>
      </c>
      <c r="G382" s="5">
        <f t="shared" si="5"/>
        <v>9.1318302584812369E-3</v>
      </c>
    </row>
    <row r="383" spans="1:7" ht="18">
      <c r="A383" s="5" t="s">
        <v>462</v>
      </c>
      <c r="B383" s="6">
        <v>18089.849999999999</v>
      </c>
      <c r="C383" s="6">
        <v>18113.8</v>
      </c>
      <c r="D383" s="6">
        <v>18116.349999999999</v>
      </c>
      <c r="E383" s="6">
        <v>18042.400000000001</v>
      </c>
      <c r="F383" s="5" t="s">
        <v>1874</v>
      </c>
      <c r="G383" s="5">
        <f t="shared" si="5"/>
        <v>-3.190068245158949E-3</v>
      </c>
    </row>
    <row r="384" spans="1:7" ht="18">
      <c r="A384" s="5" t="s">
        <v>463</v>
      </c>
      <c r="B384" s="6">
        <v>18147.650000000001</v>
      </c>
      <c r="C384" s="6">
        <v>18124.8</v>
      </c>
      <c r="D384" s="6">
        <v>18180.25</v>
      </c>
      <c r="E384" s="6">
        <v>18101.75</v>
      </c>
      <c r="F384" s="5" t="s">
        <v>1875</v>
      </c>
      <c r="G384" s="5">
        <f t="shared" si="5"/>
        <v>4.564711144417706E-3</v>
      </c>
    </row>
    <row r="385" spans="1:7" ht="18">
      <c r="A385" s="5" t="s">
        <v>464</v>
      </c>
      <c r="B385" s="6">
        <v>18065</v>
      </c>
      <c r="C385" s="6">
        <v>17950.400000000001</v>
      </c>
      <c r="D385" s="6">
        <v>18089.150000000001</v>
      </c>
      <c r="E385" s="6">
        <v>17885.3</v>
      </c>
      <c r="F385" s="5" t="s">
        <v>1876</v>
      </c>
      <c r="G385" s="5">
        <f t="shared" si="5"/>
        <v>8.3352228892828832E-3</v>
      </c>
    </row>
    <row r="386" spans="1:7" ht="18">
      <c r="A386" s="5" t="s">
        <v>465</v>
      </c>
      <c r="B386" s="6">
        <v>17915.05</v>
      </c>
      <c r="C386" s="6">
        <v>17813.099999999999</v>
      </c>
      <c r="D386" s="6">
        <v>17931.599999999999</v>
      </c>
      <c r="E386" s="6">
        <v>17797.900000000001</v>
      </c>
      <c r="F386" s="5" t="s">
        <v>1877</v>
      </c>
      <c r="G386" s="5">
        <f t="shared" si="5"/>
        <v>5.6789312022102979E-3</v>
      </c>
    </row>
    <row r="387" spans="1:7" ht="18">
      <c r="A387" s="5" t="s">
        <v>466</v>
      </c>
      <c r="B387" s="6">
        <v>17813.599999999999</v>
      </c>
      <c r="C387" s="6">
        <v>17767.3</v>
      </c>
      <c r="D387" s="6">
        <v>17827.75</v>
      </c>
      <c r="E387" s="6">
        <v>17711.2</v>
      </c>
      <c r="F387" s="5" t="s">
        <v>1878</v>
      </c>
      <c r="G387" s="5">
        <f t="shared" si="5"/>
        <v>2.4927751973571103E-3</v>
      </c>
    </row>
    <row r="388" spans="1:7" ht="18">
      <c r="A388" s="5" t="s">
        <v>467</v>
      </c>
      <c r="B388" s="6">
        <v>17769.25</v>
      </c>
      <c r="C388" s="6">
        <v>17761.55</v>
      </c>
      <c r="D388" s="6">
        <v>17807.45</v>
      </c>
      <c r="E388" s="6">
        <v>17716.849999999999</v>
      </c>
      <c r="F388" s="5" t="s">
        <v>1879</v>
      </c>
      <c r="G388" s="5">
        <f t="shared" ref="G388:G451" si="6">(LN(B388/B389))</f>
        <v>1.4558195215261978E-3</v>
      </c>
    </row>
    <row r="389" spans="1:7" ht="18">
      <c r="A389" s="5" t="s">
        <v>468</v>
      </c>
      <c r="B389" s="6">
        <v>17743.400000000001</v>
      </c>
      <c r="C389" s="6">
        <v>17707.55</v>
      </c>
      <c r="D389" s="6">
        <v>17754.5</v>
      </c>
      <c r="E389" s="6">
        <v>17612.5</v>
      </c>
      <c r="F389" s="5" t="s">
        <v>1880</v>
      </c>
      <c r="G389" s="5">
        <f t="shared" si="6"/>
        <v>6.7491692528103258E-3</v>
      </c>
    </row>
    <row r="390" spans="1:7" ht="18">
      <c r="A390" s="5" t="s">
        <v>469</v>
      </c>
      <c r="B390" s="6">
        <v>17624.05</v>
      </c>
      <c r="C390" s="6">
        <v>17639.75</v>
      </c>
      <c r="D390" s="6">
        <v>17663.2</v>
      </c>
      <c r="E390" s="6">
        <v>17553.95</v>
      </c>
      <c r="F390" s="5" t="s">
        <v>1881</v>
      </c>
      <c r="G390" s="5">
        <f t="shared" si="6"/>
        <v>-2.2696001249353279E-5</v>
      </c>
    </row>
    <row r="391" spans="1:7" ht="18">
      <c r="A391" s="5" t="s">
        <v>470</v>
      </c>
      <c r="B391" s="6">
        <v>17624.45</v>
      </c>
      <c r="C391" s="6">
        <v>17638.599999999999</v>
      </c>
      <c r="D391" s="6">
        <v>17684.45</v>
      </c>
      <c r="E391" s="6">
        <v>17584.349999999999</v>
      </c>
      <c r="F391" s="5" t="s">
        <v>1882</v>
      </c>
      <c r="G391" s="5">
        <f t="shared" si="6"/>
        <v>3.2346665738081727E-4</v>
      </c>
    </row>
    <row r="392" spans="1:7" ht="18">
      <c r="A392" s="5" t="s">
        <v>471</v>
      </c>
      <c r="B392" s="6">
        <v>17618.75</v>
      </c>
      <c r="C392" s="6">
        <v>17653.349999999999</v>
      </c>
      <c r="D392" s="6">
        <v>17666.150000000001</v>
      </c>
      <c r="E392" s="6">
        <v>17579.849999999999</v>
      </c>
      <c r="F392" s="5" t="s">
        <v>1883</v>
      </c>
      <c r="G392" s="5">
        <f t="shared" si="6"/>
        <v>-2.3470130306909674E-3</v>
      </c>
    </row>
    <row r="393" spans="1:7" ht="18">
      <c r="A393" s="5" t="s">
        <v>473</v>
      </c>
      <c r="B393" s="6">
        <v>17660.150000000001</v>
      </c>
      <c r="C393" s="6">
        <v>17766.599999999999</v>
      </c>
      <c r="D393" s="6">
        <v>17766.599999999999</v>
      </c>
      <c r="E393" s="6">
        <v>17610.2</v>
      </c>
      <c r="F393" s="5" t="s">
        <v>1884</v>
      </c>
      <c r="G393" s="5">
        <f t="shared" si="6"/>
        <v>-2.6408814511533168E-3</v>
      </c>
    </row>
    <row r="394" spans="1:7" ht="18">
      <c r="A394" s="5" t="s">
        <v>474</v>
      </c>
      <c r="B394" s="6">
        <v>17706.849999999999</v>
      </c>
      <c r="C394" s="6">
        <v>17863</v>
      </c>
      <c r="D394" s="6">
        <v>17863</v>
      </c>
      <c r="E394" s="6">
        <v>17574.05</v>
      </c>
      <c r="F394" s="5" t="s">
        <v>1885</v>
      </c>
      <c r="G394" s="5">
        <f t="shared" si="6"/>
        <v>-6.8186847221795004E-3</v>
      </c>
    </row>
    <row r="395" spans="1:7" ht="18">
      <c r="A395" s="5" t="s">
        <v>475</v>
      </c>
      <c r="B395" s="6">
        <v>17828</v>
      </c>
      <c r="C395" s="6">
        <v>17807.3</v>
      </c>
      <c r="D395" s="6">
        <v>17842.150000000001</v>
      </c>
      <c r="E395" s="6">
        <v>17729.650000000001</v>
      </c>
      <c r="F395" s="5" t="s">
        <v>1886</v>
      </c>
      <c r="G395" s="5">
        <f t="shared" si="6"/>
        <v>8.7541110628643569E-4</v>
      </c>
    </row>
    <row r="396" spans="1:7" ht="18">
      <c r="A396" s="5" t="s">
        <v>476</v>
      </c>
      <c r="B396" s="6">
        <v>17812.400000000001</v>
      </c>
      <c r="C396" s="6">
        <v>17759.55</v>
      </c>
      <c r="D396" s="6">
        <v>17825.75</v>
      </c>
      <c r="E396" s="6">
        <v>17717.25</v>
      </c>
      <c r="F396" s="5" t="s">
        <v>1887</v>
      </c>
      <c r="G396" s="5">
        <f t="shared" si="6"/>
        <v>5.0711103842399786E-3</v>
      </c>
    </row>
    <row r="397" spans="1:7" ht="18">
      <c r="A397" s="5" t="s">
        <v>477</v>
      </c>
      <c r="B397" s="6">
        <v>17722.3</v>
      </c>
      <c r="C397" s="6">
        <v>17704.8</v>
      </c>
      <c r="D397" s="6">
        <v>17748.75</v>
      </c>
      <c r="E397" s="6">
        <v>17655.150000000001</v>
      </c>
      <c r="F397" s="5" t="s">
        <v>1888</v>
      </c>
      <c r="G397" s="5">
        <f t="shared" si="6"/>
        <v>5.5592870573658824E-3</v>
      </c>
    </row>
    <row r="398" spans="1:7" ht="18">
      <c r="A398" s="5" t="s">
        <v>478</v>
      </c>
      <c r="B398" s="6">
        <v>17624.05</v>
      </c>
      <c r="C398" s="6">
        <v>17634.900000000001</v>
      </c>
      <c r="D398" s="6">
        <v>17694.099999999999</v>
      </c>
      <c r="E398" s="6">
        <v>17597.95</v>
      </c>
      <c r="F398" s="5" t="s">
        <v>1889</v>
      </c>
      <c r="G398" s="5">
        <f t="shared" si="6"/>
        <v>1.4138411131193697E-3</v>
      </c>
    </row>
    <row r="399" spans="1:7" ht="18">
      <c r="A399" s="5" t="s">
        <v>479</v>
      </c>
      <c r="B399" s="6">
        <v>17599.150000000001</v>
      </c>
      <c r="C399" s="6">
        <v>17533.849999999999</v>
      </c>
      <c r="D399" s="6">
        <v>17638.7</v>
      </c>
      <c r="E399" s="6">
        <v>17502.849999999999</v>
      </c>
      <c r="F399" s="5" t="s">
        <v>1890</v>
      </c>
      <c r="G399" s="5">
        <f t="shared" si="6"/>
        <v>2.3950267733336621E-3</v>
      </c>
    </row>
    <row r="400" spans="1:7" ht="18">
      <c r="A400" s="5" t="s">
        <v>480</v>
      </c>
      <c r="B400" s="6">
        <v>17557.05</v>
      </c>
      <c r="C400" s="6">
        <v>17422.3</v>
      </c>
      <c r="D400" s="6">
        <v>17570.55</v>
      </c>
      <c r="E400" s="6">
        <v>17402.7</v>
      </c>
      <c r="F400" s="5" t="s">
        <v>1891</v>
      </c>
      <c r="G400" s="5">
        <f t="shared" si="6"/>
        <v>9.0974476751935936E-3</v>
      </c>
    </row>
    <row r="401" spans="1:7" ht="18">
      <c r="A401" s="5" t="s">
        <v>481</v>
      </c>
      <c r="B401" s="6">
        <v>17398.05</v>
      </c>
      <c r="C401" s="6">
        <v>17427.95</v>
      </c>
      <c r="D401" s="6">
        <v>17428.05</v>
      </c>
      <c r="E401" s="6">
        <v>17312.75</v>
      </c>
      <c r="F401" s="5" t="s">
        <v>1892</v>
      </c>
      <c r="G401" s="5">
        <f t="shared" si="6"/>
        <v>2.2038227679195624E-3</v>
      </c>
    </row>
    <row r="402" spans="1:7" ht="18">
      <c r="A402" s="5" t="s">
        <v>482</v>
      </c>
      <c r="B402" s="6">
        <v>17359.75</v>
      </c>
      <c r="C402" s="6">
        <v>17210.349999999999</v>
      </c>
      <c r="D402" s="6">
        <v>17381.599999999999</v>
      </c>
      <c r="E402" s="6">
        <v>17204.650000000001</v>
      </c>
      <c r="F402" s="5" t="s">
        <v>1893</v>
      </c>
      <c r="G402" s="5">
        <f t="shared" si="6"/>
        <v>1.6205137079674727E-2</v>
      </c>
    </row>
    <row r="403" spans="1:7" ht="18">
      <c r="A403" s="5" t="s">
        <v>483</v>
      </c>
      <c r="B403" s="6">
        <v>17080.7</v>
      </c>
      <c r="C403" s="6">
        <v>16977.3</v>
      </c>
      <c r="D403" s="6">
        <v>17126.150000000001</v>
      </c>
      <c r="E403" s="6">
        <v>16940.599999999999</v>
      </c>
      <c r="F403" s="5" t="s">
        <v>1894</v>
      </c>
      <c r="G403" s="5">
        <f t="shared" si="6"/>
        <v>7.5810473446718757E-3</v>
      </c>
    </row>
    <row r="404" spans="1:7" ht="18">
      <c r="A404" s="5" t="s">
        <v>484</v>
      </c>
      <c r="B404" s="6">
        <v>16951.7</v>
      </c>
      <c r="C404" s="6">
        <v>17031.75</v>
      </c>
      <c r="D404" s="6">
        <v>17061.75</v>
      </c>
      <c r="E404" s="6">
        <v>16913.75</v>
      </c>
      <c r="F404" s="5" t="s">
        <v>1895</v>
      </c>
      <c r="G404" s="5">
        <f t="shared" si="6"/>
        <v>-2.0036898156717883E-3</v>
      </c>
    </row>
    <row r="405" spans="1:7" ht="18">
      <c r="A405" s="5" t="s">
        <v>485</v>
      </c>
      <c r="B405" s="6">
        <v>16985.7</v>
      </c>
      <c r="C405" s="6">
        <v>16984.3</v>
      </c>
      <c r="D405" s="6">
        <v>17091</v>
      </c>
      <c r="E405" s="6">
        <v>16918.55</v>
      </c>
      <c r="F405" s="5" t="s">
        <v>1896</v>
      </c>
      <c r="G405" s="5">
        <f t="shared" si="6"/>
        <v>2.3960578205877384E-3</v>
      </c>
    </row>
    <row r="406" spans="1:7" ht="18">
      <c r="A406" s="5" t="s">
        <v>486</v>
      </c>
      <c r="B406" s="6">
        <v>16945.05</v>
      </c>
      <c r="C406" s="6">
        <v>17076.2</v>
      </c>
      <c r="D406" s="6">
        <v>17109.45</v>
      </c>
      <c r="E406" s="6">
        <v>16917.349999999999</v>
      </c>
      <c r="F406" s="5" t="s">
        <v>1897</v>
      </c>
      <c r="G406" s="5">
        <f t="shared" si="6"/>
        <v>-7.7509172808900607E-3</v>
      </c>
    </row>
    <row r="407" spans="1:7" ht="18">
      <c r="A407" s="5" t="s">
        <v>487</v>
      </c>
      <c r="B407" s="6">
        <v>17076.900000000001</v>
      </c>
      <c r="C407" s="6">
        <v>17097.400000000001</v>
      </c>
      <c r="D407" s="6">
        <v>17205.400000000001</v>
      </c>
      <c r="E407" s="6">
        <v>17045.3</v>
      </c>
      <c r="F407" s="5" t="s">
        <v>1898</v>
      </c>
      <c r="G407" s="5">
        <f t="shared" si="6"/>
        <v>-4.3822815890368141E-3</v>
      </c>
    </row>
    <row r="408" spans="1:7" ht="18">
      <c r="A408" s="5" t="s">
        <v>500</v>
      </c>
      <c r="B408" s="6">
        <v>17151.900000000001</v>
      </c>
      <c r="C408" s="6">
        <v>17177.45</v>
      </c>
      <c r="D408" s="6">
        <v>17207.25</v>
      </c>
      <c r="E408" s="6">
        <v>17107.849999999999</v>
      </c>
      <c r="F408" s="5"/>
      <c r="G408" s="5">
        <f t="shared" si="6"/>
        <v>2.5919908029994904E-3</v>
      </c>
    </row>
    <row r="409" spans="1:7" ht="18">
      <c r="A409" s="5" t="s">
        <v>488</v>
      </c>
      <c r="B409" s="6">
        <v>17107.5</v>
      </c>
      <c r="C409" s="6">
        <v>17060.400000000001</v>
      </c>
      <c r="D409" s="6">
        <v>17127.7</v>
      </c>
      <c r="E409" s="6">
        <v>17016</v>
      </c>
      <c r="F409" s="5" t="s">
        <v>1899</v>
      </c>
      <c r="G409" s="5">
        <f t="shared" si="6"/>
        <v>6.9862056382009536E-3</v>
      </c>
    </row>
    <row r="410" spans="1:7" ht="18">
      <c r="A410" s="5" t="s">
        <v>489</v>
      </c>
      <c r="B410" s="6">
        <v>16988.400000000001</v>
      </c>
      <c r="C410" s="6">
        <v>17066.599999999999</v>
      </c>
      <c r="D410" s="6">
        <v>17066.599999999999</v>
      </c>
      <c r="E410" s="6">
        <v>16828.349999999999</v>
      </c>
      <c r="F410" s="5" t="s">
        <v>1900</v>
      </c>
      <c r="G410" s="5">
        <f t="shared" si="6"/>
        <v>-6.5506292746326279E-3</v>
      </c>
    </row>
    <row r="411" spans="1:7" ht="18">
      <c r="A411" s="5" t="s">
        <v>490</v>
      </c>
      <c r="B411" s="6">
        <v>17100.05</v>
      </c>
      <c r="C411" s="6">
        <v>17111.8</v>
      </c>
      <c r="D411" s="6">
        <v>17145.8</v>
      </c>
      <c r="E411" s="6">
        <v>16958.150000000001</v>
      </c>
      <c r="F411" s="5" t="s">
        <v>1901</v>
      </c>
      <c r="G411" s="5">
        <f t="shared" si="6"/>
        <v>6.715461205305623E-3</v>
      </c>
    </row>
    <row r="412" spans="1:7" ht="18">
      <c r="A412" s="5" t="s">
        <v>491</v>
      </c>
      <c r="B412" s="6">
        <v>16985.599999999999</v>
      </c>
      <c r="C412" s="6">
        <v>16994.650000000001</v>
      </c>
      <c r="D412" s="6">
        <v>17062.45</v>
      </c>
      <c r="E412" s="6">
        <v>16850.150000000001</v>
      </c>
      <c r="F412" s="5" t="s">
        <v>1902</v>
      </c>
      <c r="G412" s="5">
        <f t="shared" si="6"/>
        <v>7.9216088835932304E-4</v>
      </c>
    </row>
    <row r="413" spans="1:7" ht="18">
      <c r="A413" s="5" t="s">
        <v>492</v>
      </c>
      <c r="B413" s="6">
        <v>16972.150000000001</v>
      </c>
      <c r="C413" s="6">
        <v>17166.45</v>
      </c>
      <c r="D413" s="6">
        <v>17211.349999999999</v>
      </c>
      <c r="E413" s="6">
        <v>16938.900000000001</v>
      </c>
      <c r="F413" s="5" t="s">
        <v>1903</v>
      </c>
      <c r="G413" s="5">
        <f t="shared" si="6"/>
        <v>-4.1833992356591016E-3</v>
      </c>
    </row>
    <row r="414" spans="1:7" ht="18">
      <c r="A414" s="5" t="s">
        <v>493</v>
      </c>
      <c r="B414" s="6">
        <v>17043.3</v>
      </c>
      <c r="C414" s="6">
        <v>17160.55</v>
      </c>
      <c r="D414" s="6">
        <v>17224.650000000001</v>
      </c>
      <c r="E414" s="6">
        <v>16987.099999999999</v>
      </c>
      <c r="F414" s="5" t="s">
        <v>1904</v>
      </c>
      <c r="G414" s="5">
        <f t="shared" si="6"/>
        <v>-6.4917064247525776E-3</v>
      </c>
    </row>
    <row r="415" spans="1:7" ht="18">
      <c r="A415" s="5" t="s">
        <v>494</v>
      </c>
      <c r="B415" s="6">
        <v>17154.3</v>
      </c>
      <c r="C415" s="6">
        <v>17421.900000000001</v>
      </c>
      <c r="D415" s="6">
        <v>17529.900000000001</v>
      </c>
      <c r="E415" s="6">
        <v>17113.45</v>
      </c>
      <c r="F415" s="5" t="s">
        <v>1905</v>
      </c>
      <c r="G415" s="5">
        <f t="shared" si="6"/>
        <v>-1.4962439797248966E-2</v>
      </c>
    </row>
    <row r="416" spans="1:7" ht="18">
      <c r="A416" s="5" t="s">
        <v>495</v>
      </c>
      <c r="B416" s="6">
        <v>17412.900000000001</v>
      </c>
      <c r="C416" s="6">
        <v>17443.8</v>
      </c>
      <c r="D416" s="6">
        <v>17451.5</v>
      </c>
      <c r="E416" s="6">
        <v>17324.349999999999</v>
      </c>
      <c r="F416" s="5" t="s">
        <v>1906</v>
      </c>
      <c r="G416" s="5">
        <f t="shared" si="6"/>
        <v>-1.0096507452669731E-2</v>
      </c>
    </row>
    <row r="417" spans="1:7" ht="18">
      <c r="A417" s="5" t="s">
        <v>496</v>
      </c>
      <c r="B417" s="6">
        <v>17589.599999999999</v>
      </c>
      <c r="C417" s="6">
        <v>17772.05</v>
      </c>
      <c r="D417" s="6">
        <v>17772.349999999999</v>
      </c>
      <c r="E417" s="6">
        <v>17573.599999999999</v>
      </c>
      <c r="F417" s="5" t="s">
        <v>1907</v>
      </c>
      <c r="G417" s="5">
        <f t="shared" si="6"/>
        <v>-9.3255542287693904E-3</v>
      </c>
    </row>
    <row r="418" spans="1:7" ht="18">
      <c r="A418" s="5" t="s">
        <v>497</v>
      </c>
      <c r="B418" s="6">
        <v>17754.400000000001</v>
      </c>
      <c r="C418" s="6">
        <v>17665.75</v>
      </c>
      <c r="D418" s="6">
        <v>17766.5</v>
      </c>
      <c r="E418" s="6">
        <v>17602.25</v>
      </c>
      <c r="F418" s="5" t="s">
        <v>1908</v>
      </c>
      <c r="G418" s="5">
        <f t="shared" si="6"/>
        <v>2.4220494360940436E-3</v>
      </c>
    </row>
    <row r="419" spans="1:7" ht="18">
      <c r="A419" s="5" t="s">
        <v>498</v>
      </c>
      <c r="B419" s="6">
        <v>17711.45</v>
      </c>
      <c r="C419" s="6">
        <v>17680.349999999999</v>
      </c>
      <c r="D419" s="6">
        <v>17799.95</v>
      </c>
      <c r="E419" s="6">
        <v>17671.95</v>
      </c>
      <c r="F419" s="5" t="s">
        <v>1909</v>
      </c>
      <c r="G419" s="5">
        <f t="shared" si="6"/>
        <v>6.6334953122811511E-3</v>
      </c>
    </row>
    <row r="420" spans="1:7" ht="18">
      <c r="A420" s="5" t="s">
        <v>499</v>
      </c>
      <c r="B420" s="6">
        <v>17594.349999999999</v>
      </c>
      <c r="C420" s="6">
        <v>17451.25</v>
      </c>
      <c r="D420" s="6">
        <v>17644.75</v>
      </c>
      <c r="E420" s="6">
        <v>17427.7</v>
      </c>
      <c r="F420" s="5" t="s">
        <v>1910</v>
      </c>
      <c r="G420" s="5">
        <f t="shared" si="6"/>
        <v>1.5606230891244488E-2</v>
      </c>
    </row>
    <row r="421" spans="1:7" ht="18">
      <c r="A421" s="5" t="s">
        <v>501</v>
      </c>
      <c r="B421" s="6">
        <v>17321.900000000001</v>
      </c>
      <c r="C421" s="6">
        <v>17421.5</v>
      </c>
      <c r="D421" s="6">
        <v>17445.8</v>
      </c>
      <c r="E421" s="6">
        <v>17306</v>
      </c>
      <c r="F421" s="5" t="s">
        <v>1911</v>
      </c>
      <c r="G421" s="5">
        <f t="shared" si="6"/>
        <v>-7.4196263629130879E-3</v>
      </c>
    </row>
    <row r="422" spans="1:7" ht="18">
      <c r="A422" s="5" t="s">
        <v>502</v>
      </c>
      <c r="B422" s="6">
        <v>17450.900000000001</v>
      </c>
      <c r="C422" s="6">
        <v>17360.099999999999</v>
      </c>
      <c r="D422" s="6">
        <v>17467.75</v>
      </c>
      <c r="E422" s="6">
        <v>17345.25</v>
      </c>
      <c r="F422" s="5" t="s">
        <v>1912</v>
      </c>
      <c r="G422" s="5">
        <f t="shared" si="6"/>
        <v>8.4564241084092717E-3</v>
      </c>
    </row>
    <row r="423" spans="1:7" ht="18">
      <c r="A423" s="5" t="s">
        <v>503</v>
      </c>
      <c r="B423" s="6">
        <v>17303.95</v>
      </c>
      <c r="C423" s="6">
        <v>17383.25</v>
      </c>
      <c r="D423" s="6">
        <v>17440.45</v>
      </c>
      <c r="E423" s="6">
        <v>17255.2</v>
      </c>
      <c r="F423" s="5" t="s">
        <v>1913</v>
      </c>
      <c r="G423" s="5">
        <f t="shared" si="6"/>
        <v>-5.1157788177069495E-3</v>
      </c>
    </row>
    <row r="424" spans="1:7" ht="18">
      <c r="A424" s="5" t="s">
        <v>504</v>
      </c>
      <c r="B424" s="6">
        <v>17392.7</v>
      </c>
      <c r="C424" s="6">
        <v>17428.599999999999</v>
      </c>
      <c r="D424" s="6">
        <v>17451.599999999999</v>
      </c>
      <c r="E424" s="6">
        <v>17299</v>
      </c>
      <c r="F424" s="5" t="s">
        <v>1914</v>
      </c>
      <c r="G424" s="5">
        <f t="shared" si="6"/>
        <v>-4.1941051482731325E-3</v>
      </c>
    </row>
    <row r="425" spans="1:7" ht="18">
      <c r="A425" s="5" t="s">
        <v>505</v>
      </c>
      <c r="B425" s="6">
        <v>17465.8</v>
      </c>
      <c r="C425" s="6">
        <v>17591.349999999999</v>
      </c>
      <c r="D425" s="6">
        <v>17599.75</v>
      </c>
      <c r="E425" s="6">
        <v>17421.8</v>
      </c>
      <c r="F425" s="5" t="s">
        <v>1915</v>
      </c>
      <c r="G425" s="5">
        <f t="shared" si="6"/>
        <v>-2.5988484209401182E-3</v>
      </c>
    </row>
    <row r="426" spans="1:7" ht="18">
      <c r="A426" s="5" t="s">
        <v>506</v>
      </c>
      <c r="B426" s="6">
        <v>17511.25</v>
      </c>
      <c r="C426" s="6">
        <v>17574.650000000001</v>
      </c>
      <c r="D426" s="6">
        <v>17620.05</v>
      </c>
      <c r="E426" s="6">
        <v>17455.400000000001</v>
      </c>
      <c r="F426" s="5" t="s">
        <v>1916</v>
      </c>
      <c r="G426" s="5">
        <f t="shared" si="6"/>
        <v>-2.4554026176142147E-3</v>
      </c>
    </row>
    <row r="427" spans="1:7" ht="18">
      <c r="A427" s="5" t="s">
        <v>507</v>
      </c>
      <c r="B427" s="6">
        <v>17554.3</v>
      </c>
      <c r="C427" s="6">
        <v>17755.349999999999</v>
      </c>
      <c r="D427" s="6">
        <v>17772.5</v>
      </c>
      <c r="E427" s="6">
        <v>17529.45</v>
      </c>
      <c r="F427" s="5" t="s">
        <v>1917</v>
      </c>
      <c r="G427" s="5">
        <f t="shared" si="6"/>
        <v>-1.539839927597453E-2</v>
      </c>
    </row>
    <row r="428" spans="1:7" ht="18">
      <c r="A428" s="5" t="s">
        <v>508</v>
      </c>
      <c r="B428" s="6">
        <v>17826.7</v>
      </c>
      <c r="C428" s="6">
        <v>17905.8</v>
      </c>
      <c r="D428" s="6">
        <v>17924.900000000001</v>
      </c>
      <c r="E428" s="6">
        <v>17800.3</v>
      </c>
      <c r="F428" s="5" t="s">
        <v>1918</v>
      </c>
      <c r="G428" s="5">
        <f t="shared" si="6"/>
        <v>-1.0036080267580851E-3</v>
      </c>
    </row>
    <row r="429" spans="1:7" ht="18">
      <c r="A429" s="5" t="s">
        <v>509</v>
      </c>
      <c r="B429" s="6">
        <v>17844.599999999999</v>
      </c>
      <c r="C429" s="6">
        <v>17965.55</v>
      </c>
      <c r="D429" s="6">
        <v>18004.349999999999</v>
      </c>
      <c r="E429" s="6">
        <v>17818.400000000001</v>
      </c>
      <c r="F429" s="5" t="s">
        <v>1919</v>
      </c>
      <c r="G429" s="5">
        <f t="shared" si="6"/>
        <v>-5.5660014941524474E-3</v>
      </c>
    </row>
    <row r="430" spans="1:7" ht="18">
      <c r="A430" s="5" t="s">
        <v>510</v>
      </c>
      <c r="B430" s="6">
        <v>17944.2</v>
      </c>
      <c r="C430" s="6">
        <v>17974.849999999999</v>
      </c>
      <c r="D430" s="6">
        <v>18034.25</v>
      </c>
      <c r="E430" s="6">
        <v>17884.599999999999</v>
      </c>
      <c r="F430" s="5" t="s">
        <v>1920</v>
      </c>
      <c r="G430" s="5">
        <f t="shared" si="6"/>
        <v>-5.0945008816343056E-3</v>
      </c>
    </row>
    <row r="431" spans="1:7" ht="18">
      <c r="A431" s="5" t="s">
        <v>511</v>
      </c>
      <c r="B431" s="6">
        <v>18035.849999999999</v>
      </c>
      <c r="C431" s="6">
        <v>18094.75</v>
      </c>
      <c r="D431" s="6">
        <v>18134.75</v>
      </c>
      <c r="E431" s="6">
        <v>18000.650000000001</v>
      </c>
      <c r="F431" s="5" t="s">
        <v>1921</v>
      </c>
      <c r="G431" s="5">
        <f t="shared" si="6"/>
        <v>1.1095178342057001E-3</v>
      </c>
    </row>
    <row r="432" spans="1:7" ht="18">
      <c r="A432" s="5" t="s">
        <v>512</v>
      </c>
      <c r="B432" s="6">
        <v>18015.849999999999</v>
      </c>
      <c r="C432" s="6">
        <v>17896.599999999999</v>
      </c>
      <c r="D432" s="6">
        <v>18034.099999999999</v>
      </c>
      <c r="E432" s="6">
        <v>17853.8</v>
      </c>
      <c r="F432" s="5" t="s">
        <v>1922</v>
      </c>
      <c r="G432" s="5">
        <f t="shared" si="6"/>
        <v>4.7850042753287744E-3</v>
      </c>
    </row>
    <row r="433" spans="1:7" ht="18">
      <c r="A433" s="5" t="s">
        <v>513</v>
      </c>
      <c r="B433" s="6">
        <v>17929.849999999999</v>
      </c>
      <c r="C433" s="6">
        <v>17840.349999999999</v>
      </c>
      <c r="D433" s="6">
        <v>17954.55</v>
      </c>
      <c r="E433" s="6">
        <v>17800.05</v>
      </c>
      <c r="F433" s="5" t="s">
        <v>1923</v>
      </c>
      <c r="G433" s="5">
        <f t="shared" si="6"/>
        <v>8.9046336726180588E-3</v>
      </c>
    </row>
    <row r="434" spans="1:7" ht="18">
      <c r="A434" s="5" t="s">
        <v>514</v>
      </c>
      <c r="B434" s="6">
        <v>17770.900000000001</v>
      </c>
      <c r="C434" s="6">
        <v>17859.099999999999</v>
      </c>
      <c r="D434" s="6">
        <v>17880.7</v>
      </c>
      <c r="E434" s="6">
        <v>17719.75</v>
      </c>
      <c r="F434" s="5" t="s">
        <v>1924</v>
      </c>
      <c r="G434" s="5">
        <f t="shared" si="6"/>
        <v>-4.8052995568044921E-3</v>
      </c>
    </row>
    <row r="435" spans="1:7" ht="18">
      <c r="A435" s="5" t="s">
        <v>515</v>
      </c>
      <c r="B435" s="6">
        <v>17856.5</v>
      </c>
      <c r="C435" s="6">
        <v>17847.55</v>
      </c>
      <c r="D435" s="6">
        <v>17876.95</v>
      </c>
      <c r="E435" s="6">
        <v>17801</v>
      </c>
      <c r="F435" s="5" t="s">
        <v>1925</v>
      </c>
      <c r="G435" s="5">
        <f t="shared" si="6"/>
        <v>-2.0671364943135387E-3</v>
      </c>
    </row>
    <row r="436" spans="1:7" ht="18">
      <c r="A436" s="5" t="s">
        <v>516</v>
      </c>
      <c r="B436" s="6">
        <v>17893.45</v>
      </c>
      <c r="C436" s="6">
        <v>17885.5</v>
      </c>
      <c r="D436" s="6">
        <v>17916.900000000001</v>
      </c>
      <c r="E436" s="6">
        <v>17779.8</v>
      </c>
      <c r="F436" s="5" t="s">
        <v>1926</v>
      </c>
      <c r="G436" s="5">
        <f t="shared" si="6"/>
        <v>1.2162679413476782E-3</v>
      </c>
    </row>
    <row r="437" spans="1:7" ht="18">
      <c r="A437" s="5" t="s">
        <v>517</v>
      </c>
      <c r="B437" s="6">
        <v>17871.7</v>
      </c>
      <c r="C437" s="6">
        <v>17750.3</v>
      </c>
      <c r="D437" s="6">
        <v>17898.7</v>
      </c>
      <c r="E437" s="6">
        <v>17744.150000000001</v>
      </c>
      <c r="F437" s="5" t="s">
        <v>1927</v>
      </c>
      <c r="G437" s="5">
        <f t="shared" si="6"/>
        <v>8.4398644447551876E-3</v>
      </c>
    </row>
    <row r="438" spans="1:7" ht="18">
      <c r="A438" s="5" t="s">
        <v>518</v>
      </c>
      <c r="B438" s="6">
        <v>17721.5</v>
      </c>
      <c r="C438" s="6">
        <v>17790.099999999999</v>
      </c>
      <c r="D438" s="6">
        <v>17811.150000000001</v>
      </c>
      <c r="E438" s="6">
        <v>17652.55</v>
      </c>
      <c r="F438" s="5" t="s">
        <v>1928</v>
      </c>
      <c r="G438" s="5">
        <f t="shared" si="6"/>
        <v>-2.4291213288073102E-3</v>
      </c>
    </row>
    <row r="439" spans="1:7" ht="18">
      <c r="A439" s="5" t="s">
        <v>519</v>
      </c>
      <c r="B439" s="6">
        <v>17764.599999999999</v>
      </c>
      <c r="C439" s="6">
        <v>17818.55</v>
      </c>
      <c r="D439" s="6">
        <v>17823.7</v>
      </c>
      <c r="E439" s="6">
        <v>17698.349999999999</v>
      </c>
      <c r="F439" s="5" t="s">
        <v>1929</v>
      </c>
      <c r="G439" s="5">
        <f t="shared" si="6"/>
        <v>-5.0226602101452831E-3</v>
      </c>
    </row>
    <row r="440" spans="1:7" ht="18">
      <c r="A440" s="5" t="s">
        <v>521</v>
      </c>
      <c r="B440" s="6">
        <v>17854.05</v>
      </c>
      <c r="C440" s="6">
        <v>17721.75</v>
      </c>
      <c r="D440" s="6">
        <v>17870.3</v>
      </c>
      <c r="E440" s="6">
        <v>17584.2</v>
      </c>
      <c r="F440" s="5" t="s">
        <v>1930</v>
      </c>
      <c r="G440" s="5">
        <f t="shared" si="6"/>
        <v>1.3740736629151006E-2</v>
      </c>
    </row>
    <row r="441" spans="1:7" ht="18">
      <c r="A441" s="5" t="s">
        <v>522</v>
      </c>
      <c r="B441" s="6">
        <v>17610.400000000001</v>
      </c>
      <c r="C441" s="6">
        <v>17517.099999999999</v>
      </c>
      <c r="D441" s="6">
        <v>17653.900000000001</v>
      </c>
      <c r="E441" s="6">
        <v>17445.95</v>
      </c>
      <c r="F441" s="5" t="s">
        <v>1931</v>
      </c>
      <c r="G441" s="5">
        <f t="shared" si="6"/>
        <v>-3.3497319108321866E-4</v>
      </c>
    </row>
    <row r="442" spans="1:7" ht="18">
      <c r="A442" s="5" t="s">
        <v>523</v>
      </c>
      <c r="B442" s="6">
        <v>17616.3</v>
      </c>
      <c r="C442" s="6">
        <v>17811.599999999999</v>
      </c>
      <c r="D442" s="6">
        <v>17972.2</v>
      </c>
      <c r="E442" s="6">
        <v>17353.400000000001</v>
      </c>
      <c r="F442" s="5" t="s">
        <v>1932</v>
      </c>
      <c r="G442" s="5">
        <f t="shared" si="6"/>
        <v>-2.5993220119003902E-3</v>
      </c>
    </row>
    <row r="443" spans="1:7" ht="18">
      <c r="A443" s="5" t="s">
        <v>524</v>
      </c>
      <c r="B443" s="6">
        <v>17662.150000000001</v>
      </c>
      <c r="C443" s="6">
        <v>17731.45</v>
      </c>
      <c r="D443" s="6">
        <v>17735.7</v>
      </c>
      <c r="E443" s="6">
        <v>17537.55</v>
      </c>
      <c r="F443" s="5" t="s">
        <v>1933</v>
      </c>
      <c r="G443" s="5">
        <f t="shared" si="6"/>
        <v>7.4764029525351266E-4</v>
      </c>
    </row>
    <row r="444" spans="1:7" ht="18">
      <c r="A444" s="5" t="s">
        <v>525</v>
      </c>
      <c r="B444" s="6">
        <v>17648.95</v>
      </c>
      <c r="C444" s="6">
        <v>17541.95</v>
      </c>
      <c r="D444" s="6">
        <v>17709.150000000001</v>
      </c>
      <c r="E444" s="6">
        <v>17405.55</v>
      </c>
      <c r="F444" s="5" t="s">
        <v>1934</v>
      </c>
      <c r="G444" s="5">
        <f t="shared" si="6"/>
        <v>2.5302609284759267E-3</v>
      </c>
    </row>
    <row r="445" spans="1:7" ht="18">
      <c r="A445" s="5" t="s">
        <v>526</v>
      </c>
      <c r="B445" s="6">
        <v>17604.349999999999</v>
      </c>
      <c r="C445" s="6">
        <v>17877.2</v>
      </c>
      <c r="D445" s="6">
        <v>17884.75</v>
      </c>
      <c r="E445" s="6">
        <v>17493.55</v>
      </c>
      <c r="F445" s="5" t="s">
        <v>1935</v>
      </c>
      <c r="G445" s="5">
        <f t="shared" si="6"/>
        <v>-1.6204860425410094E-2</v>
      </c>
    </row>
    <row r="446" spans="1:7" ht="18">
      <c r="A446" s="5" t="s">
        <v>527</v>
      </c>
      <c r="B446" s="6">
        <v>17891.95</v>
      </c>
      <c r="C446" s="6">
        <v>18093.349999999999</v>
      </c>
      <c r="D446" s="6">
        <v>18100.599999999999</v>
      </c>
      <c r="E446" s="6">
        <v>17846.150000000001</v>
      </c>
      <c r="F446" s="5" t="s">
        <v>1519</v>
      </c>
      <c r="G446" s="5">
        <f t="shared" si="6"/>
        <v>-1.2571586207360697E-2</v>
      </c>
    </row>
    <row r="447" spans="1:7" ht="18">
      <c r="A447" s="5" t="s">
        <v>528</v>
      </c>
      <c r="B447" s="6">
        <v>18118.3</v>
      </c>
      <c r="C447" s="6">
        <v>18183.95</v>
      </c>
      <c r="D447" s="6">
        <v>18201.25</v>
      </c>
      <c r="E447" s="6">
        <v>18078.650000000001</v>
      </c>
      <c r="F447" s="5" t="s">
        <v>1936</v>
      </c>
      <c r="G447" s="5">
        <f t="shared" si="6"/>
        <v>-1.3798108831454769E-5</v>
      </c>
    </row>
    <row r="448" spans="1:7" ht="18">
      <c r="A448" s="5" t="s">
        <v>529</v>
      </c>
      <c r="B448" s="6">
        <v>18118.55</v>
      </c>
      <c r="C448" s="6">
        <v>18118.45</v>
      </c>
      <c r="D448" s="6">
        <v>18162.599999999999</v>
      </c>
      <c r="E448" s="6">
        <v>18063.45</v>
      </c>
      <c r="F448" s="5" t="s">
        <v>1937</v>
      </c>
      <c r="G448" s="5">
        <f t="shared" si="6"/>
        <v>5.0295849424065783E-3</v>
      </c>
    </row>
    <row r="449" spans="1:7" ht="18">
      <c r="A449" s="5" t="s">
        <v>530</v>
      </c>
      <c r="B449" s="6">
        <v>18027.650000000001</v>
      </c>
      <c r="C449" s="6">
        <v>18115.599999999999</v>
      </c>
      <c r="D449" s="6">
        <v>18145.45</v>
      </c>
      <c r="E449" s="6">
        <v>18016.2</v>
      </c>
      <c r="F449" s="5" t="s">
        <v>1938</v>
      </c>
      <c r="G449" s="5">
        <f t="shared" si="6"/>
        <v>-4.4388555124240574E-3</v>
      </c>
    </row>
    <row r="450" spans="1:7" ht="18">
      <c r="A450" s="5" t="s">
        <v>531</v>
      </c>
      <c r="B450" s="6">
        <v>18107.849999999999</v>
      </c>
      <c r="C450" s="6">
        <v>18119.8</v>
      </c>
      <c r="D450" s="6">
        <v>18155.2</v>
      </c>
      <c r="E450" s="6">
        <v>18063.75</v>
      </c>
      <c r="F450" s="5" t="s">
        <v>1939</v>
      </c>
      <c r="G450" s="5">
        <f t="shared" si="6"/>
        <v>-3.1703874024205901E-3</v>
      </c>
    </row>
    <row r="451" spans="1:7" ht="18">
      <c r="A451" s="5" t="s">
        <v>532</v>
      </c>
      <c r="B451" s="6">
        <v>18165.349999999999</v>
      </c>
      <c r="C451" s="6">
        <v>18074.3</v>
      </c>
      <c r="D451" s="6">
        <v>18183.75</v>
      </c>
      <c r="E451" s="6">
        <v>18032.45</v>
      </c>
      <c r="F451" s="5" t="s">
        <v>1940</v>
      </c>
      <c r="G451" s="5">
        <f t="shared" si="6"/>
        <v>6.1874397571668738E-3</v>
      </c>
    </row>
    <row r="452" spans="1:7" ht="18">
      <c r="A452" s="5" t="s">
        <v>533</v>
      </c>
      <c r="B452" s="6">
        <v>18053.3</v>
      </c>
      <c r="C452" s="6">
        <v>17922.8</v>
      </c>
      <c r="D452" s="6">
        <v>18072.05</v>
      </c>
      <c r="E452" s="6">
        <v>17886.95</v>
      </c>
      <c r="F452" s="5" t="s">
        <v>1941</v>
      </c>
      <c r="G452" s="5">
        <f t="shared" ref="G452:G515" si="7">(LN(B452/B453))</f>
        <v>8.8155315999272829E-3</v>
      </c>
    </row>
    <row r="453" spans="1:7" ht="18">
      <c r="A453" s="5" t="s">
        <v>534</v>
      </c>
      <c r="B453" s="6">
        <v>17894.849999999999</v>
      </c>
      <c r="C453" s="6">
        <v>18033.150000000001</v>
      </c>
      <c r="D453" s="6">
        <v>18049.650000000001</v>
      </c>
      <c r="E453" s="6">
        <v>17853.650000000001</v>
      </c>
      <c r="F453" s="5" t="s">
        <v>1942</v>
      </c>
      <c r="G453" s="5">
        <f t="shared" si="7"/>
        <v>-3.44477342271146E-3</v>
      </c>
    </row>
    <row r="454" spans="1:7" ht="18">
      <c r="A454" s="5" t="s">
        <v>535</v>
      </c>
      <c r="B454" s="6">
        <v>17956.599999999999</v>
      </c>
      <c r="C454" s="6">
        <v>17867.5</v>
      </c>
      <c r="D454" s="6">
        <v>17999.349999999999</v>
      </c>
      <c r="E454" s="6">
        <v>17774.25</v>
      </c>
      <c r="F454" s="5" t="s">
        <v>1943</v>
      </c>
      <c r="G454" s="5">
        <f t="shared" si="7"/>
        <v>5.4949488811592336E-3</v>
      </c>
    </row>
    <row r="455" spans="1:7" ht="18">
      <c r="A455" s="5" t="s">
        <v>536</v>
      </c>
      <c r="B455" s="6">
        <v>17858.2</v>
      </c>
      <c r="C455" s="6">
        <v>17920.849999999999</v>
      </c>
      <c r="D455" s="6">
        <v>17945.8</v>
      </c>
      <c r="E455" s="6">
        <v>17761.650000000001</v>
      </c>
      <c r="F455" s="5" t="s">
        <v>1944</v>
      </c>
      <c r="G455" s="5">
        <f t="shared" si="7"/>
        <v>-2.097674030007273E-3</v>
      </c>
    </row>
    <row r="456" spans="1:7" ht="18">
      <c r="A456" s="5" t="s">
        <v>537</v>
      </c>
      <c r="B456" s="6">
        <v>17895.7</v>
      </c>
      <c r="C456" s="6">
        <v>17924.25</v>
      </c>
      <c r="D456" s="6">
        <v>17976.349999999999</v>
      </c>
      <c r="E456" s="6">
        <v>17824.349999999999</v>
      </c>
      <c r="F456" s="5" t="s">
        <v>1945</v>
      </c>
      <c r="G456" s="5">
        <f t="shared" si="7"/>
        <v>-1.0304428324909225E-3</v>
      </c>
    </row>
    <row r="457" spans="1:7" ht="18">
      <c r="A457" s="5" t="s">
        <v>538</v>
      </c>
      <c r="B457" s="6">
        <v>17914.150000000001</v>
      </c>
      <c r="C457" s="6">
        <v>18121.3</v>
      </c>
      <c r="D457" s="6">
        <v>18127.599999999999</v>
      </c>
      <c r="E457" s="6">
        <v>17856</v>
      </c>
      <c r="F457" s="5" t="s">
        <v>1946</v>
      </c>
      <c r="G457" s="5">
        <f t="shared" si="7"/>
        <v>-1.0387331059448432E-2</v>
      </c>
    </row>
    <row r="458" spans="1:7" ht="18">
      <c r="A458" s="5" t="s">
        <v>539</v>
      </c>
      <c r="B458" s="6">
        <v>18101.2</v>
      </c>
      <c r="C458" s="6">
        <v>17952.55</v>
      </c>
      <c r="D458" s="6">
        <v>18141.400000000001</v>
      </c>
      <c r="E458" s="6">
        <v>17936.150000000001</v>
      </c>
      <c r="F458" s="5" t="s">
        <v>1947</v>
      </c>
      <c r="G458" s="5">
        <f t="shared" si="7"/>
        <v>1.3445454515296811E-2</v>
      </c>
    </row>
    <row r="459" spans="1:7" ht="18">
      <c r="A459" s="5" t="s">
        <v>540</v>
      </c>
      <c r="B459" s="6">
        <v>17859.45</v>
      </c>
      <c r="C459" s="6">
        <v>18008.05</v>
      </c>
      <c r="D459" s="6">
        <v>18047.400000000001</v>
      </c>
      <c r="E459" s="6">
        <v>17795.55</v>
      </c>
      <c r="F459" s="5" t="s">
        <v>1948</v>
      </c>
      <c r="G459" s="5">
        <f t="shared" si="7"/>
        <v>-7.4027717595589147E-3</v>
      </c>
    </row>
    <row r="460" spans="1:7" ht="18">
      <c r="A460" s="5" t="s">
        <v>541</v>
      </c>
      <c r="B460" s="6">
        <v>17992.150000000001</v>
      </c>
      <c r="C460" s="6">
        <v>18101.95</v>
      </c>
      <c r="D460" s="6">
        <v>18120.3</v>
      </c>
      <c r="E460" s="6">
        <v>17892.599999999999</v>
      </c>
      <c r="F460" s="5" t="s">
        <v>1949</v>
      </c>
      <c r="G460" s="5">
        <f t="shared" si="7"/>
        <v>-2.8194751035864399E-3</v>
      </c>
    </row>
    <row r="461" spans="1:7" ht="18">
      <c r="A461" s="5" t="s">
        <v>542</v>
      </c>
      <c r="B461" s="6">
        <v>18042.95</v>
      </c>
      <c r="C461" s="6">
        <v>18230.650000000001</v>
      </c>
      <c r="D461" s="6">
        <v>18243</v>
      </c>
      <c r="E461" s="6">
        <v>18020.599999999999</v>
      </c>
      <c r="F461" s="5" t="s">
        <v>1950</v>
      </c>
      <c r="G461" s="5">
        <f t="shared" si="7"/>
        <v>-1.0453431463642316E-2</v>
      </c>
    </row>
    <row r="462" spans="1:7" ht="18">
      <c r="A462" s="5" t="s">
        <v>543</v>
      </c>
      <c r="B462" s="6">
        <v>18232.55</v>
      </c>
      <c r="C462" s="6">
        <v>18163.2</v>
      </c>
      <c r="D462" s="6">
        <v>18251.95</v>
      </c>
      <c r="E462" s="6">
        <v>18149.8</v>
      </c>
      <c r="F462" s="5" t="s">
        <v>1800</v>
      </c>
      <c r="G462" s="5">
        <f t="shared" si="7"/>
        <v>1.9269838518420508E-3</v>
      </c>
    </row>
    <row r="463" spans="1:7" ht="18">
      <c r="A463" s="5" t="s">
        <v>544</v>
      </c>
      <c r="B463" s="6">
        <v>18197.45</v>
      </c>
      <c r="C463" s="6">
        <v>18131.7</v>
      </c>
      <c r="D463" s="6">
        <v>18215.150000000001</v>
      </c>
      <c r="E463" s="6">
        <v>18086.5</v>
      </c>
      <c r="F463" s="5" t="s">
        <v>1951</v>
      </c>
      <c r="G463" s="5">
        <f t="shared" si="7"/>
        <v>5.0767612877239332E-3</v>
      </c>
    </row>
    <row r="464" spans="1:7" ht="18">
      <c r="A464" s="5" t="s">
        <v>545</v>
      </c>
      <c r="B464" s="6">
        <v>18105.3</v>
      </c>
      <c r="C464" s="6">
        <v>18259.099999999999</v>
      </c>
      <c r="D464" s="6">
        <v>18265.25</v>
      </c>
      <c r="E464" s="6">
        <v>18080.3</v>
      </c>
      <c r="F464" s="5" t="s">
        <v>1952</v>
      </c>
      <c r="G464" s="5">
        <f t="shared" si="7"/>
        <v>-4.7222531914706822E-3</v>
      </c>
    </row>
    <row r="465" spans="1:7" ht="18">
      <c r="A465" s="5" t="s">
        <v>546</v>
      </c>
      <c r="B465" s="6">
        <v>18191</v>
      </c>
      <c r="C465" s="6">
        <v>18045.7</v>
      </c>
      <c r="D465" s="6">
        <v>18229.7</v>
      </c>
      <c r="E465" s="6">
        <v>17992.8</v>
      </c>
      <c r="F465" s="5" t="s">
        <v>1953</v>
      </c>
      <c r="G465" s="5">
        <f t="shared" si="7"/>
        <v>3.7727060871833766E-3</v>
      </c>
    </row>
    <row r="466" spans="1:7" ht="18">
      <c r="A466" s="5" t="s">
        <v>547</v>
      </c>
      <c r="B466" s="6">
        <v>18122.5</v>
      </c>
      <c r="C466" s="6">
        <v>18084.75</v>
      </c>
      <c r="D466" s="6">
        <v>18173.099999999999</v>
      </c>
      <c r="E466" s="6">
        <v>18068.349999999999</v>
      </c>
      <c r="F466" s="5" t="s">
        <v>1954</v>
      </c>
      <c r="G466" s="5">
        <f t="shared" si="7"/>
        <v>-5.4061808305026044E-4</v>
      </c>
    </row>
    <row r="467" spans="1:7" ht="18">
      <c r="A467" s="5" t="s">
        <v>548</v>
      </c>
      <c r="B467" s="6">
        <v>18132.3</v>
      </c>
      <c r="C467" s="6">
        <v>18089.8</v>
      </c>
      <c r="D467" s="6">
        <v>18149.25</v>
      </c>
      <c r="E467" s="6">
        <v>17967.45</v>
      </c>
      <c r="F467" s="5" t="s">
        <v>1955</v>
      </c>
      <c r="G467" s="5">
        <f t="shared" si="7"/>
        <v>6.5123380415187272E-3</v>
      </c>
    </row>
    <row r="468" spans="1:7" ht="18">
      <c r="A468" s="5" t="s">
        <v>549</v>
      </c>
      <c r="B468" s="6">
        <v>18014.599999999999</v>
      </c>
      <c r="C468" s="6">
        <v>17830.400000000001</v>
      </c>
      <c r="D468" s="6">
        <v>18084.099999999999</v>
      </c>
      <c r="E468" s="6">
        <v>17774.25</v>
      </c>
      <c r="F468" s="5" t="s">
        <v>1956</v>
      </c>
      <c r="G468" s="5">
        <f t="shared" si="7"/>
        <v>1.1602133416483444E-2</v>
      </c>
    </row>
    <row r="469" spans="1:7" ht="18">
      <c r="A469" s="5" t="s">
        <v>550</v>
      </c>
      <c r="B469" s="6">
        <v>17806.8</v>
      </c>
      <c r="C469" s="6">
        <v>17977.650000000001</v>
      </c>
      <c r="D469" s="6">
        <v>18050.45</v>
      </c>
      <c r="E469" s="6">
        <v>17779.5</v>
      </c>
      <c r="F469" s="5" t="s">
        <v>1957</v>
      </c>
      <c r="G469" s="5">
        <f t="shared" si="7"/>
        <v>-1.7841440690702759E-2</v>
      </c>
    </row>
    <row r="470" spans="1:7" ht="18">
      <c r="A470" s="5" t="s">
        <v>551</v>
      </c>
      <c r="B470" s="6">
        <v>18127.349999999999</v>
      </c>
      <c r="C470" s="6">
        <v>18288.8</v>
      </c>
      <c r="D470" s="6">
        <v>18318.75</v>
      </c>
      <c r="E470" s="6">
        <v>18068.599999999999</v>
      </c>
      <c r="F470" s="5" t="s">
        <v>1958</v>
      </c>
      <c r="G470" s="5">
        <f t="shared" si="7"/>
        <v>-3.950294801933504E-3</v>
      </c>
    </row>
    <row r="471" spans="1:7" ht="18">
      <c r="A471" s="5" t="s">
        <v>552</v>
      </c>
      <c r="B471" s="6">
        <v>18199.099999999999</v>
      </c>
      <c r="C471" s="6">
        <v>18435.150000000001</v>
      </c>
      <c r="D471" s="6">
        <v>18473.349999999999</v>
      </c>
      <c r="E471" s="6">
        <v>18162.75</v>
      </c>
      <c r="F471" s="5" t="s">
        <v>1959</v>
      </c>
      <c r="G471" s="5">
        <f t="shared" si="7"/>
        <v>-1.0179289959781981E-2</v>
      </c>
    </row>
    <row r="472" spans="1:7" ht="18">
      <c r="A472" s="5" t="s">
        <v>553</v>
      </c>
      <c r="B472" s="6">
        <v>18385.3</v>
      </c>
      <c r="C472" s="6">
        <v>18340.3</v>
      </c>
      <c r="D472" s="6">
        <v>18404.900000000001</v>
      </c>
      <c r="E472" s="6">
        <v>18202.650000000001</v>
      </c>
      <c r="F472" s="5" t="s">
        <v>1960</v>
      </c>
      <c r="G472" s="5">
        <f t="shared" si="7"/>
        <v>-1.9100282258184755E-3</v>
      </c>
    </row>
    <row r="473" spans="1:7" ht="18">
      <c r="A473" s="5" t="s">
        <v>554</v>
      </c>
      <c r="B473" s="6">
        <v>18420.45</v>
      </c>
      <c r="C473" s="6">
        <v>18288.099999999999</v>
      </c>
      <c r="D473" s="6">
        <v>18431.650000000001</v>
      </c>
      <c r="E473" s="6">
        <v>18244.55</v>
      </c>
      <c r="F473" s="5" t="s">
        <v>1961</v>
      </c>
      <c r="G473" s="5">
        <f t="shared" si="7"/>
        <v>8.2558261417479597E-3</v>
      </c>
    </row>
    <row r="474" spans="1:7" ht="18">
      <c r="A474" s="5" t="s">
        <v>555</v>
      </c>
      <c r="B474" s="6">
        <v>18269</v>
      </c>
      <c r="C474" s="6">
        <v>18319.099999999999</v>
      </c>
      <c r="D474" s="6">
        <v>18440.95</v>
      </c>
      <c r="E474" s="6">
        <v>18255.150000000001</v>
      </c>
      <c r="F474" s="5" t="s">
        <v>1962</v>
      </c>
      <c r="G474" s="5">
        <f t="shared" si="7"/>
        <v>-7.9544851721632479E-3</v>
      </c>
    </row>
    <row r="475" spans="1:7" ht="18">
      <c r="A475" s="5" t="s">
        <v>556</v>
      </c>
      <c r="B475" s="6">
        <v>18414.900000000001</v>
      </c>
      <c r="C475" s="6">
        <v>18614.400000000001</v>
      </c>
      <c r="D475" s="6">
        <v>18652.900000000001</v>
      </c>
      <c r="E475" s="6">
        <v>18387.7</v>
      </c>
      <c r="F475" s="5" t="s">
        <v>1963</v>
      </c>
      <c r="G475" s="5">
        <f t="shared" si="7"/>
        <v>-1.3238152933783446E-2</v>
      </c>
    </row>
    <row r="476" spans="1:7" ht="18">
      <c r="A476" s="5" t="s">
        <v>557</v>
      </c>
      <c r="B476" s="6">
        <v>18660.3</v>
      </c>
      <c r="C476" s="6">
        <v>18671.25</v>
      </c>
      <c r="D476" s="6">
        <v>18696.099999999999</v>
      </c>
      <c r="E476" s="6">
        <v>18632.900000000001</v>
      </c>
      <c r="F476" s="5" t="s">
        <v>1964</v>
      </c>
      <c r="G476" s="5">
        <f t="shared" si="7"/>
        <v>2.8066766840707338E-3</v>
      </c>
    </row>
    <row r="477" spans="1:7" ht="18">
      <c r="A477" s="5" t="s">
        <v>558</v>
      </c>
      <c r="B477" s="6">
        <v>18608</v>
      </c>
      <c r="C477" s="6">
        <v>18524.400000000001</v>
      </c>
      <c r="D477" s="6">
        <v>18617.25</v>
      </c>
      <c r="E477" s="6">
        <v>18490.2</v>
      </c>
      <c r="F477" s="5" t="s">
        <v>1959</v>
      </c>
      <c r="G477" s="5">
        <f t="shared" si="7"/>
        <v>5.9749296136281512E-3</v>
      </c>
    </row>
    <row r="478" spans="1:7" ht="18">
      <c r="A478" s="5" t="s">
        <v>559</v>
      </c>
      <c r="B478" s="6">
        <v>18497.150000000001</v>
      </c>
      <c r="C478" s="6">
        <v>18402.150000000001</v>
      </c>
      <c r="D478" s="6">
        <v>18521.55</v>
      </c>
      <c r="E478" s="6">
        <v>18345.7</v>
      </c>
      <c r="F478" s="5" t="s">
        <v>1965</v>
      </c>
      <c r="G478" s="5">
        <f t="shared" si="7"/>
        <v>2.9734752494251067E-5</v>
      </c>
    </row>
    <row r="479" spans="1:7" ht="18">
      <c r="A479" s="5" t="s">
        <v>560</v>
      </c>
      <c r="B479" s="6">
        <v>18496.599999999999</v>
      </c>
      <c r="C479" s="6">
        <v>18662.400000000001</v>
      </c>
      <c r="D479" s="6">
        <v>18664.7</v>
      </c>
      <c r="E479" s="6">
        <v>18410.099999999999</v>
      </c>
      <c r="F479" s="5" t="s">
        <v>1966</v>
      </c>
      <c r="G479" s="5">
        <f t="shared" si="7"/>
        <v>-6.0772111756395393E-3</v>
      </c>
    </row>
    <row r="480" spans="1:7" ht="18">
      <c r="A480" s="5" t="s">
        <v>561</v>
      </c>
      <c r="B480" s="6">
        <v>18609.349999999999</v>
      </c>
      <c r="C480" s="6">
        <v>18570.849999999999</v>
      </c>
      <c r="D480" s="6">
        <v>18625</v>
      </c>
      <c r="E480" s="6">
        <v>18536.95</v>
      </c>
      <c r="F480" s="5" t="s">
        <v>1967</v>
      </c>
      <c r="G480" s="5">
        <f t="shared" si="7"/>
        <v>2.6284759354648821E-3</v>
      </c>
    </row>
    <row r="481" spans="1:7" ht="18">
      <c r="A481" s="5" t="s">
        <v>562</v>
      </c>
      <c r="B481" s="6">
        <v>18560.5</v>
      </c>
      <c r="C481" s="6">
        <v>18638.849999999999</v>
      </c>
      <c r="D481" s="6">
        <v>18668.3</v>
      </c>
      <c r="E481" s="6">
        <v>18528.400000000001</v>
      </c>
      <c r="F481" s="5" t="s">
        <v>1968</v>
      </c>
      <c r="G481" s="5">
        <f t="shared" si="7"/>
        <v>-4.4216639141222676E-3</v>
      </c>
    </row>
    <row r="482" spans="1:7" ht="18">
      <c r="A482" s="5" t="s">
        <v>563</v>
      </c>
      <c r="B482" s="6">
        <v>18642.75</v>
      </c>
      <c r="C482" s="6">
        <v>18600.650000000001</v>
      </c>
      <c r="D482" s="6">
        <v>18654.900000000001</v>
      </c>
      <c r="E482" s="6">
        <v>18577.900000000001</v>
      </c>
      <c r="F482" s="5" t="s">
        <v>1969</v>
      </c>
      <c r="G482" s="5">
        <f t="shared" si="7"/>
        <v>-3.1223414523407593E-3</v>
      </c>
    </row>
    <row r="483" spans="1:7" ht="18">
      <c r="A483" s="5" t="s">
        <v>564</v>
      </c>
      <c r="B483" s="6">
        <v>18701.05</v>
      </c>
      <c r="C483" s="6">
        <v>18719.55</v>
      </c>
      <c r="D483" s="6">
        <v>18728.599999999999</v>
      </c>
      <c r="E483" s="6">
        <v>18591.349999999999</v>
      </c>
      <c r="F483" s="5" t="s">
        <v>1970</v>
      </c>
      <c r="G483" s="5">
        <f t="shared" si="7"/>
        <v>2.6472605687367874E-4</v>
      </c>
    </row>
    <row r="484" spans="1:7" ht="18">
      <c r="A484" s="5" t="s">
        <v>565</v>
      </c>
      <c r="B484" s="6">
        <v>18696.099999999999</v>
      </c>
      <c r="C484" s="6">
        <v>18752.400000000001</v>
      </c>
      <c r="D484" s="6">
        <v>18781.95</v>
      </c>
      <c r="E484" s="6">
        <v>18639.2</v>
      </c>
      <c r="F484" s="5" t="s">
        <v>1971</v>
      </c>
      <c r="G484" s="5">
        <f t="shared" si="7"/>
        <v>-6.2065965491442813E-3</v>
      </c>
    </row>
    <row r="485" spans="1:7" ht="18">
      <c r="A485" s="5" t="s">
        <v>566</v>
      </c>
      <c r="B485" s="6">
        <v>18812.5</v>
      </c>
      <c r="C485" s="6">
        <v>18871.95</v>
      </c>
      <c r="D485" s="6">
        <v>18887.599999999999</v>
      </c>
      <c r="E485" s="6">
        <v>18778.2</v>
      </c>
      <c r="F485" s="5" t="s">
        <v>1972</v>
      </c>
      <c r="G485" s="5">
        <f t="shared" si="7"/>
        <v>2.8825558908002974E-3</v>
      </c>
    </row>
    <row r="486" spans="1:7" ht="18">
      <c r="A486" s="5" t="s">
        <v>567</v>
      </c>
      <c r="B486" s="6">
        <v>18758.349999999999</v>
      </c>
      <c r="C486" s="6">
        <v>18625.7</v>
      </c>
      <c r="D486" s="6">
        <v>18816.05</v>
      </c>
      <c r="E486" s="6">
        <v>18616.55</v>
      </c>
      <c r="F486" s="5" t="s">
        <v>1973</v>
      </c>
      <c r="G486" s="5">
        <f t="shared" si="7"/>
        <v>7.5074463545009001E-3</v>
      </c>
    </row>
    <row r="487" spans="1:7" ht="18">
      <c r="A487" s="5" t="s">
        <v>568</v>
      </c>
      <c r="B487" s="6">
        <v>18618.05</v>
      </c>
      <c r="C487" s="6">
        <v>18552.45</v>
      </c>
      <c r="D487" s="6">
        <v>18678.099999999999</v>
      </c>
      <c r="E487" s="6">
        <v>18552.150000000001</v>
      </c>
      <c r="F487" s="5" t="s">
        <v>1974</v>
      </c>
      <c r="G487" s="5">
        <f t="shared" si="7"/>
        <v>2.9746557780997683E-3</v>
      </c>
    </row>
    <row r="488" spans="1:7" ht="18">
      <c r="A488" s="5" t="s">
        <v>569</v>
      </c>
      <c r="B488" s="6">
        <v>18562.75</v>
      </c>
      <c r="C488" s="6">
        <v>18430.55</v>
      </c>
      <c r="D488" s="6">
        <v>18614.25</v>
      </c>
      <c r="E488" s="6">
        <v>18365.599999999999</v>
      </c>
      <c r="F488" s="5" t="s">
        <v>1975</v>
      </c>
      <c r="G488" s="5">
        <f t="shared" si="7"/>
        <v>2.6972005940332764E-3</v>
      </c>
    </row>
    <row r="489" spans="1:7" ht="18">
      <c r="A489" s="5" t="s">
        <v>570</v>
      </c>
      <c r="B489" s="6">
        <v>18512.75</v>
      </c>
      <c r="C489" s="6">
        <v>18528.45</v>
      </c>
      <c r="D489" s="6">
        <v>18534.900000000001</v>
      </c>
      <c r="E489" s="6">
        <v>18445.099999999999</v>
      </c>
      <c r="F489" s="5" t="s">
        <v>1976</v>
      </c>
      <c r="G489" s="5">
        <f t="shared" si="7"/>
        <v>1.548780813877488E-3</v>
      </c>
    </row>
    <row r="490" spans="1:7" ht="18">
      <c r="A490" s="5" t="s">
        <v>571</v>
      </c>
      <c r="B490" s="6">
        <v>18484.099999999999</v>
      </c>
      <c r="C490" s="6">
        <v>18326.099999999999</v>
      </c>
      <c r="D490" s="6">
        <v>18529.7</v>
      </c>
      <c r="E490" s="6">
        <v>18294.25</v>
      </c>
      <c r="F490" s="5" t="s">
        <v>1977</v>
      </c>
      <c r="G490" s="5">
        <f t="shared" si="7"/>
        <v>1.1801063995242344E-2</v>
      </c>
    </row>
    <row r="491" spans="1:7" ht="18">
      <c r="A491" s="5" t="s">
        <v>572</v>
      </c>
      <c r="B491" s="6">
        <v>18267.25</v>
      </c>
      <c r="C491" s="6">
        <v>18325.2</v>
      </c>
      <c r="D491" s="6">
        <v>18325.400000000001</v>
      </c>
      <c r="E491" s="6">
        <v>18246</v>
      </c>
      <c r="F491" s="5" t="s">
        <v>1978</v>
      </c>
      <c r="G491" s="5">
        <f t="shared" si="7"/>
        <v>1.2626177849523763E-3</v>
      </c>
    </row>
    <row r="492" spans="1:7" ht="18">
      <c r="A492" s="5" t="s">
        <v>573</v>
      </c>
      <c r="B492" s="6">
        <v>18244.2</v>
      </c>
      <c r="C492" s="6">
        <v>18179.150000000001</v>
      </c>
      <c r="D492" s="6">
        <v>18261.849999999999</v>
      </c>
      <c r="E492" s="6">
        <v>18137.7</v>
      </c>
      <c r="F492" s="5" t="s">
        <v>1979</v>
      </c>
      <c r="G492" s="5">
        <f t="shared" si="7"/>
        <v>4.6286014321959227E-3</v>
      </c>
    </row>
    <row r="493" spans="1:7" ht="18">
      <c r="A493" s="5" t="s">
        <v>574</v>
      </c>
      <c r="B493" s="6">
        <v>18159.95</v>
      </c>
      <c r="C493" s="6">
        <v>18246.400000000001</v>
      </c>
      <c r="D493" s="6">
        <v>18262.3</v>
      </c>
      <c r="E493" s="6">
        <v>18133.349999999999</v>
      </c>
      <c r="F493" s="5" t="s">
        <v>1980</v>
      </c>
      <c r="G493" s="5">
        <f t="shared" si="7"/>
        <v>-8.100385417505962E-3</v>
      </c>
    </row>
    <row r="494" spans="1:7" ht="18">
      <c r="A494" s="5" t="s">
        <v>575</v>
      </c>
      <c r="B494" s="6">
        <v>18307.650000000001</v>
      </c>
      <c r="C494" s="6">
        <v>18382.95</v>
      </c>
      <c r="D494" s="6">
        <v>18394.599999999999</v>
      </c>
      <c r="E494" s="6">
        <v>18209.8</v>
      </c>
      <c r="F494" s="5" t="s">
        <v>1981</v>
      </c>
      <c r="G494" s="5">
        <f t="shared" si="7"/>
        <v>-1.9780888841003656E-3</v>
      </c>
    </row>
    <row r="495" spans="1:7" ht="18">
      <c r="A495" s="5" t="s">
        <v>576</v>
      </c>
      <c r="B495" s="6">
        <v>18343.900000000001</v>
      </c>
      <c r="C495" s="6">
        <v>18358.7</v>
      </c>
      <c r="D495" s="6">
        <v>18417.599999999999</v>
      </c>
      <c r="E495" s="6">
        <v>18312.95</v>
      </c>
      <c r="F495" s="5" t="s">
        <v>1982</v>
      </c>
      <c r="G495" s="5">
        <f t="shared" si="7"/>
        <v>-3.5778894904250048E-3</v>
      </c>
    </row>
    <row r="496" spans="1:7" ht="18">
      <c r="A496" s="5" t="s">
        <v>577</v>
      </c>
      <c r="B496" s="6">
        <v>18409.650000000001</v>
      </c>
      <c r="C496" s="6">
        <v>18398.25</v>
      </c>
      <c r="D496" s="6">
        <v>18442.150000000001</v>
      </c>
      <c r="E496" s="6">
        <v>18344.150000000001</v>
      </c>
      <c r="F496" s="5" t="s">
        <v>1983</v>
      </c>
      <c r="G496" s="5">
        <f t="shared" si="7"/>
        <v>3.3955350399116779E-4</v>
      </c>
    </row>
    <row r="497" spans="1:7" ht="18">
      <c r="A497" s="5" t="s">
        <v>578</v>
      </c>
      <c r="B497" s="6">
        <v>18403.400000000001</v>
      </c>
      <c r="C497" s="6">
        <v>18362.75</v>
      </c>
      <c r="D497" s="6">
        <v>18427.95</v>
      </c>
      <c r="E497" s="6">
        <v>18282</v>
      </c>
      <c r="F497" s="5" t="s">
        <v>1984</v>
      </c>
      <c r="G497" s="5">
        <f t="shared" si="7"/>
        <v>4.0427414446846995E-3</v>
      </c>
    </row>
    <row r="498" spans="1:7" ht="18">
      <c r="A498" s="5" t="s">
        <v>579</v>
      </c>
      <c r="B498" s="6">
        <v>18329.150000000001</v>
      </c>
      <c r="C498" s="6">
        <v>18376.400000000001</v>
      </c>
      <c r="D498" s="6">
        <v>18399.45</v>
      </c>
      <c r="E498" s="6">
        <v>18311.400000000001</v>
      </c>
      <c r="F498" s="5" t="s">
        <v>1985</v>
      </c>
      <c r="G498" s="5">
        <f t="shared" si="7"/>
        <v>-1.1205368843472386E-3</v>
      </c>
    </row>
    <row r="499" spans="1:7" ht="18">
      <c r="A499" s="5" t="s">
        <v>580</v>
      </c>
      <c r="B499" s="6">
        <v>18349.7</v>
      </c>
      <c r="C499" s="6">
        <v>18272.349999999999</v>
      </c>
      <c r="D499" s="6">
        <v>18362.3</v>
      </c>
      <c r="E499" s="6">
        <v>18259.349999999999</v>
      </c>
      <c r="F499" s="5" t="s">
        <v>1986</v>
      </c>
      <c r="G499" s="5">
        <f t="shared" si="7"/>
        <v>1.7676026972224347E-2</v>
      </c>
    </row>
    <row r="500" spans="1:7" ht="18">
      <c r="A500" s="5" t="s">
        <v>581</v>
      </c>
      <c r="B500" s="6">
        <v>18028.2</v>
      </c>
      <c r="C500" s="6">
        <v>18044.349999999999</v>
      </c>
      <c r="D500" s="6">
        <v>18103.099999999999</v>
      </c>
      <c r="E500" s="6">
        <v>17969.400000000001</v>
      </c>
      <c r="F500" s="5" t="s">
        <v>1987</v>
      </c>
      <c r="G500" s="5">
        <f t="shared" si="7"/>
        <v>-7.1189626676594429E-3</v>
      </c>
    </row>
    <row r="501" spans="1:7" ht="18">
      <c r="A501" s="5" t="s">
        <v>582</v>
      </c>
      <c r="B501" s="6">
        <v>18157</v>
      </c>
      <c r="C501" s="6">
        <v>18288.25</v>
      </c>
      <c r="D501" s="6">
        <v>18296.400000000001</v>
      </c>
      <c r="E501" s="6">
        <v>18117.5</v>
      </c>
      <c r="F501" s="5" t="s">
        <v>1988</v>
      </c>
      <c r="G501" s="5">
        <f t="shared" si="7"/>
        <v>-2.5192671149599894E-3</v>
      </c>
    </row>
    <row r="502" spans="1:7" ht="18">
      <c r="A502" s="5" t="s">
        <v>583</v>
      </c>
      <c r="B502" s="6">
        <v>18202.8</v>
      </c>
      <c r="C502" s="6">
        <v>18211.75</v>
      </c>
      <c r="D502" s="6">
        <v>18255.5</v>
      </c>
      <c r="E502" s="6">
        <v>18064.75</v>
      </c>
      <c r="F502" s="5" t="s">
        <v>1989</v>
      </c>
      <c r="G502" s="5">
        <f t="shared" si="7"/>
        <v>4.7164249274147217E-3</v>
      </c>
    </row>
    <row r="503" spans="1:7" ht="18">
      <c r="A503" s="5" t="s">
        <v>584</v>
      </c>
      <c r="B503" s="6">
        <v>18117.150000000001</v>
      </c>
      <c r="C503" s="6">
        <v>18053.400000000001</v>
      </c>
      <c r="D503" s="6">
        <v>18135.099999999999</v>
      </c>
      <c r="E503" s="6">
        <v>18017.150000000001</v>
      </c>
      <c r="F503" s="5" t="s">
        <v>1990</v>
      </c>
      <c r="G503" s="5">
        <f t="shared" si="7"/>
        <v>3.5637453962944995E-3</v>
      </c>
    </row>
    <row r="504" spans="1:7" ht="18">
      <c r="A504" s="5" t="s">
        <v>585</v>
      </c>
      <c r="B504" s="6">
        <v>18052.7</v>
      </c>
      <c r="C504" s="6">
        <v>17968.349999999999</v>
      </c>
      <c r="D504" s="6">
        <v>18106.3</v>
      </c>
      <c r="E504" s="6">
        <v>17959.2</v>
      </c>
      <c r="F504" s="5" t="s">
        <v>1991</v>
      </c>
      <c r="G504" s="5">
        <f t="shared" si="7"/>
        <v>-1.6687172048770696E-3</v>
      </c>
    </row>
    <row r="505" spans="1:7" ht="18">
      <c r="A505" s="5" t="s">
        <v>586</v>
      </c>
      <c r="B505" s="6">
        <v>18082.849999999999</v>
      </c>
      <c r="C505" s="6">
        <v>18177.900000000001</v>
      </c>
      <c r="D505" s="6">
        <v>18178.75</v>
      </c>
      <c r="E505" s="6">
        <v>18048.650000000001</v>
      </c>
      <c r="F505" s="5" t="s">
        <v>1992</v>
      </c>
      <c r="G505" s="5">
        <f t="shared" si="7"/>
        <v>-3.4531097777932285E-3</v>
      </c>
    </row>
    <row r="506" spans="1:7" ht="18">
      <c r="A506" s="5" t="s">
        <v>587</v>
      </c>
      <c r="B506" s="6">
        <v>18145.400000000001</v>
      </c>
      <c r="C506" s="6">
        <v>18130.7</v>
      </c>
      <c r="D506" s="6">
        <v>18175.8</v>
      </c>
      <c r="E506" s="6">
        <v>18060.150000000001</v>
      </c>
      <c r="F506" s="5" t="s">
        <v>1993</v>
      </c>
      <c r="G506" s="5">
        <f t="shared" si="7"/>
        <v>7.3677789761327165E-3</v>
      </c>
    </row>
    <row r="507" spans="1:7" ht="18">
      <c r="A507" s="5" t="s">
        <v>588</v>
      </c>
      <c r="B507" s="6">
        <v>18012.2</v>
      </c>
      <c r="C507" s="6">
        <v>17910.2</v>
      </c>
      <c r="D507" s="6">
        <v>18022.8</v>
      </c>
      <c r="E507" s="6">
        <v>17899.900000000001</v>
      </c>
      <c r="F507" s="5" t="s">
        <v>1994</v>
      </c>
      <c r="G507" s="5">
        <f t="shared" si="7"/>
        <v>1.2592696923282446E-2</v>
      </c>
    </row>
    <row r="508" spans="1:7" ht="18">
      <c r="A508" s="5" t="s">
        <v>589</v>
      </c>
      <c r="B508" s="6">
        <v>17786.8</v>
      </c>
      <c r="C508" s="6">
        <v>17756.400000000001</v>
      </c>
      <c r="D508" s="6">
        <v>17838.900000000001</v>
      </c>
      <c r="E508" s="6">
        <v>17723.7</v>
      </c>
      <c r="F508" s="5" t="s">
        <v>1995</v>
      </c>
      <c r="G508" s="5">
        <f t="shared" si="7"/>
        <v>2.8065749095631263E-3</v>
      </c>
    </row>
    <row r="509" spans="1:7" ht="18">
      <c r="A509" s="5" t="s">
        <v>590</v>
      </c>
      <c r="B509" s="6">
        <v>17736.95</v>
      </c>
      <c r="C509" s="6">
        <v>17771.400000000001</v>
      </c>
      <c r="D509" s="6">
        <v>17783.900000000001</v>
      </c>
      <c r="E509" s="6">
        <v>17654.5</v>
      </c>
      <c r="F509" s="5" t="s">
        <v>1996</v>
      </c>
      <c r="G509" s="5">
        <f t="shared" si="7"/>
        <v>4.5545422059832148E-3</v>
      </c>
    </row>
    <row r="510" spans="1:7" ht="18">
      <c r="A510" s="5" t="s">
        <v>591</v>
      </c>
      <c r="B510" s="6">
        <v>17656.349999999999</v>
      </c>
      <c r="C510" s="6">
        <v>17808.3</v>
      </c>
      <c r="D510" s="6">
        <v>17811.5</v>
      </c>
      <c r="E510" s="6">
        <v>17637</v>
      </c>
      <c r="F510" s="5" t="s">
        <v>1997</v>
      </c>
      <c r="G510" s="5">
        <f t="shared" si="7"/>
        <v>-4.2049283283901789E-3</v>
      </c>
    </row>
    <row r="511" spans="1:7" ht="18">
      <c r="A511" s="5" t="s">
        <v>604</v>
      </c>
      <c r="B511" s="6">
        <v>17730.75</v>
      </c>
      <c r="C511" s="6">
        <v>17736.349999999999</v>
      </c>
      <c r="D511" s="6">
        <v>17777.55</v>
      </c>
      <c r="E511" s="6">
        <v>17707.400000000001</v>
      </c>
      <c r="F511" s="5" t="s">
        <v>1998</v>
      </c>
      <c r="G511" s="5">
        <f t="shared" si="7"/>
        <v>8.7490167091534895E-3</v>
      </c>
    </row>
    <row r="512" spans="1:7" ht="18">
      <c r="A512" s="5" t="s">
        <v>592</v>
      </c>
      <c r="B512" s="6">
        <v>17576.3</v>
      </c>
      <c r="C512" s="6">
        <v>17622.849999999999</v>
      </c>
      <c r="D512" s="6">
        <v>17670.150000000001</v>
      </c>
      <c r="E512" s="6">
        <v>17520.75</v>
      </c>
      <c r="F512" s="5" t="s">
        <v>1999</v>
      </c>
      <c r="G512" s="5">
        <f t="shared" si="7"/>
        <v>7.0289770325899842E-4</v>
      </c>
    </row>
    <row r="513" spans="1:7" ht="18">
      <c r="A513" s="5" t="s">
        <v>593</v>
      </c>
      <c r="B513" s="6">
        <v>17563.95</v>
      </c>
      <c r="C513" s="6">
        <v>17423.099999999999</v>
      </c>
      <c r="D513" s="6">
        <v>17584.150000000001</v>
      </c>
      <c r="E513" s="6">
        <v>17421</v>
      </c>
      <c r="F513" s="5" t="s">
        <v>2000</v>
      </c>
      <c r="G513" s="5">
        <f t="shared" si="7"/>
        <v>2.9478699197255992E-3</v>
      </c>
    </row>
    <row r="514" spans="1:7" ht="18">
      <c r="A514" s="5" t="s">
        <v>594</v>
      </c>
      <c r="B514" s="6">
        <v>17512.25</v>
      </c>
      <c r="C514" s="6">
        <v>17568.150000000001</v>
      </c>
      <c r="D514" s="6">
        <v>17607.599999999999</v>
      </c>
      <c r="E514" s="6">
        <v>17472.849999999999</v>
      </c>
      <c r="F514" s="5" t="s">
        <v>2001</v>
      </c>
      <c r="G514" s="5">
        <f t="shared" si="7"/>
        <v>1.4457475831908754E-3</v>
      </c>
    </row>
    <row r="515" spans="1:7" ht="18">
      <c r="A515" s="5" t="s">
        <v>595</v>
      </c>
      <c r="B515" s="6">
        <v>17486.95</v>
      </c>
      <c r="C515" s="6">
        <v>17438.75</v>
      </c>
      <c r="D515" s="6">
        <v>17527.8</v>
      </c>
      <c r="E515" s="6">
        <v>17434.05</v>
      </c>
      <c r="F515" s="5" t="s">
        <v>2002</v>
      </c>
      <c r="G515" s="5">
        <f t="shared" si="7"/>
        <v>1.0066538543434379E-2</v>
      </c>
    </row>
    <row r="516" spans="1:7" ht="18">
      <c r="A516" s="5" t="s">
        <v>596</v>
      </c>
      <c r="B516" s="6">
        <v>17311.8</v>
      </c>
      <c r="C516" s="6">
        <v>17144.8</v>
      </c>
      <c r="D516" s="6">
        <v>17328.55</v>
      </c>
      <c r="E516" s="6">
        <v>17098.55</v>
      </c>
      <c r="F516" s="5" t="s">
        <v>2003</v>
      </c>
      <c r="G516" s="5">
        <f t="shared" ref="G516:G579" si="8">(LN(B516/B517))</f>
        <v>7.3107072473373395E-3</v>
      </c>
    </row>
    <row r="517" spans="1:7" ht="18">
      <c r="A517" s="5" t="s">
        <v>597</v>
      </c>
      <c r="B517" s="6">
        <v>17185.7</v>
      </c>
      <c r="C517" s="6">
        <v>17322.3</v>
      </c>
      <c r="D517" s="6">
        <v>17348.55</v>
      </c>
      <c r="E517" s="6">
        <v>17169.75</v>
      </c>
      <c r="F517" s="5" t="s">
        <v>2004</v>
      </c>
      <c r="G517" s="5">
        <f t="shared" si="8"/>
        <v>1.0020537033444438E-2</v>
      </c>
    </row>
    <row r="518" spans="1:7" ht="18">
      <c r="A518" s="5" t="s">
        <v>598</v>
      </c>
      <c r="B518" s="6">
        <v>17014.349999999999</v>
      </c>
      <c r="C518" s="6">
        <v>17087.349999999999</v>
      </c>
      <c r="D518" s="6">
        <v>17112.349999999999</v>
      </c>
      <c r="E518" s="6">
        <v>16956.95</v>
      </c>
      <c r="F518" s="5" t="s">
        <v>2005</v>
      </c>
      <c r="G518" s="5">
        <f t="shared" si="8"/>
        <v>-6.4005233452741625E-3</v>
      </c>
    </row>
    <row r="519" spans="1:7" ht="18">
      <c r="A519" s="5" t="s">
        <v>599</v>
      </c>
      <c r="B519" s="6">
        <v>17123.599999999999</v>
      </c>
      <c r="C519" s="6">
        <v>17025.55</v>
      </c>
      <c r="D519" s="6">
        <v>17142.349999999999</v>
      </c>
      <c r="E519" s="6">
        <v>16960.05</v>
      </c>
      <c r="F519" s="5" t="s">
        <v>2006</v>
      </c>
      <c r="G519" s="5">
        <f t="shared" si="8"/>
        <v>8.21240045686677E-3</v>
      </c>
    </row>
    <row r="520" spans="1:7" ht="18">
      <c r="A520" s="5" t="s">
        <v>600</v>
      </c>
      <c r="B520" s="6">
        <v>16983.55</v>
      </c>
      <c r="C520" s="6">
        <v>17256.05</v>
      </c>
      <c r="D520" s="6">
        <v>17261.8</v>
      </c>
      <c r="E520" s="6">
        <v>16950.3</v>
      </c>
      <c r="F520" s="5" t="s">
        <v>2007</v>
      </c>
      <c r="G520" s="5">
        <f t="shared" si="8"/>
        <v>-1.504503966897207E-2</v>
      </c>
    </row>
    <row r="521" spans="1:7" ht="18">
      <c r="A521" s="5" t="s">
        <v>601</v>
      </c>
      <c r="B521" s="6">
        <v>17241</v>
      </c>
      <c r="C521" s="6">
        <v>17094.349999999999</v>
      </c>
      <c r="D521" s="6">
        <v>17280.150000000001</v>
      </c>
      <c r="E521" s="6">
        <v>17064.7</v>
      </c>
      <c r="F521" s="5" t="s">
        <v>2008</v>
      </c>
      <c r="G521" s="5">
        <f t="shared" si="8"/>
        <v>-4.2626957688177139E-3</v>
      </c>
    </row>
    <row r="522" spans="1:7" ht="18">
      <c r="A522" s="5" t="s">
        <v>602</v>
      </c>
      <c r="B522" s="6">
        <v>17314.650000000001</v>
      </c>
      <c r="C522" s="6">
        <v>17287.2</v>
      </c>
      <c r="D522" s="6">
        <v>17337.349999999999</v>
      </c>
      <c r="E522" s="6">
        <v>17216.95</v>
      </c>
      <c r="F522" s="5" t="s">
        <v>2009</v>
      </c>
      <c r="G522" s="5">
        <f t="shared" si="8"/>
        <v>-9.900004993715066E-4</v>
      </c>
    </row>
    <row r="523" spans="1:7" ht="18">
      <c r="A523" s="5" t="s">
        <v>603</v>
      </c>
      <c r="B523" s="6">
        <v>17331.8</v>
      </c>
      <c r="C523" s="6">
        <v>17379.25</v>
      </c>
      <c r="D523" s="6">
        <v>17428.8</v>
      </c>
      <c r="E523" s="6">
        <v>17315.650000000001</v>
      </c>
      <c r="F523" s="5" t="s">
        <v>2010</v>
      </c>
      <c r="G523" s="5">
        <f t="shared" si="8"/>
        <v>3.3231166132481811E-3</v>
      </c>
    </row>
    <row r="524" spans="1:7" ht="18">
      <c r="A524" s="5" t="s">
        <v>605</v>
      </c>
      <c r="B524" s="6">
        <v>17274.3</v>
      </c>
      <c r="C524" s="6">
        <v>17147.45</v>
      </c>
      <c r="D524" s="6">
        <v>17287.3</v>
      </c>
      <c r="E524" s="6">
        <v>17117.3</v>
      </c>
      <c r="F524" s="5" t="s">
        <v>2011</v>
      </c>
      <c r="G524" s="5">
        <f t="shared" si="8"/>
        <v>2.2655026911186513E-2</v>
      </c>
    </row>
    <row r="525" spans="1:7" ht="18">
      <c r="A525" s="5" t="s">
        <v>606</v>
      </c>
      <c r="B525" s="6">
        <v>16887.349999999999</v>
      </c>
      <c r="C525" s="6">
        <v>17102.099999999999</v>
      </c>
      <c r="D525" s="6">
        <v>17114.650000000001</v>
      </c>
      <c r="E525" s="6">
        <v>16855.55</v>
      </c>
      <c r="F525" s="5" t="s">
        <v>2012</v>
      </c>
      <c r="G525" s="5">
        <f t="shared" si="8"/>
        <v>-1.2183178617222033E-2</v>
      </c>
    </row>
    <row r="526" spans="1:7" ht="18">
      <c r="A526" s="5" t="s">
        <v>607</v>
      </c>
      <c r="B526" s="6">
        <v>17094.349999999999</v>
      </c>
      <c r="C526" s="6">
        <v>16798.05</v>
      </c>
      <c r="D526" s="6">
        <v>17187.099999999999</v>
      </c>
      <c r="E526" s="6">
        <v>16747.7</v>
      </c>
      <c r="F526" s="5" t="s">
        <v>2013</v>
      </c>
      <c r="G526" s="5">
        <f t="shared" si="8"/>
        <v>1.6292312151434972E-2</v>
      </c>
    </row>
    <row r="527" spans="1:7" ht="18">
      <c r="A527" s="5" t="s">
        <v>608</v>
      </c>
      <c r="B527" s="6">
        <v>16818.099999999999</v>
      </c>
      <c r="C527" s="6">
        <v>16993.599999999999</v>
      </c>
      <c r="D527" s="6">
        <v>17026.05</v>
      </c>
      <c r="E527" s="6">
        <v>16788.599999999999</v>
      </c>
      <c r="F527" s="5" t="s">
        <v>2014</v>
      </c>
      <c r="G527" s="5">
        <f t="shared" si="8"/>
        <v>-2.4052249492814721E-3</v>
      </c>
    </row>
    <row r="528" spans="1:7" ht="18">
      <c r="A528" s="5" t="s">
        <v>609</v>
      </c>
      <c r="B528" s="6">
        <v>16858.599999999999</v>
      </c>
      <c r="C528" s="6">
        <v>16870.55</v>
      </c>
      <c r="D528" s="6">
        <v>17037.599999999999</v>
      </c>
      <c r="E528" s="6">
        <v>16820.400000000001</v>
      </c>
      <c r="F528" s="5" t="s">
        <v>2015</v>
      </c>
      <c r="G528" s="5">
        <f t="shared" si="8"/>
        <v>-8.7876311083257466E-3</v>
      </c>
    </row>
    <row r="529" spans="1:7" ht="18">
      <c r="A529" s="5" t="s">
        <v>610</v>
      </c>
      <c r="B529" s="6">
        <v>17007.400000000001</v>
      </c>
      <c r="C529" s="6">
        <v>17110.900000000001</v>
      </c>
      <c r="D529" s="6">
        <v>17176.45</v>
      </c>
      <c r="E529" s="6">
        <v>16942.349999999999</v>
      </c>
      <c r="F529" s="5" t="s">
        <v>2016</v>
      </c>
      <c r="G529" s="5">
        <f t="shared" si="8"/>
        <v>-5.2316474710229822E-4</v>
      </c>
    </row>
    <row r="530" spans="1:7" ht="18">
      <c r="A530" s="5" t="s">
        <v>611</v>
      </c>
      <c r="B530" s="6">
        <v>17016.3</v>
      </c>
      <c r="C530" s="6">
        <v>17156.3</v>
      </c>
      <c r="D530" s="6">
        <v>17196.400000000001</v>
      </c>
      <c r="E530" s="6">
        <v>16978.3</v>
      </c>
      <c r="F530" s="5" t="s">
        <v>2017</v>
      </c>
      <c r="G530" s="5">
        <f t="shared" si="8"/>
        <v>-1.8114469805080784E-2</v>
      </c>
    </row>
    <row r="531" spans="1:7" ht="18">
      <c r="A531" s="5" t="s">
        <v>612</v>
      </c>
      <c r="B531" s="6">
        <v>17327.349999999999</v>
      </c>
      <c r="C531" s="6">
        <v>17593.849999999999</v>
      </c>
      <c r="D531" s="6">
        <v>17642.150000000001</v>
      </c>
      <c r="E531" s="6">
        <v>17291.650000000001</v>
      </c>
      <c r="F531" s="5" t="s">
        <v>2018</v>
      </c>
      <c r="G531" s="5">
        <f t="shared" si="8"/>
        <v>-1.7304474032895981E-2</v>
      </c>
    </row>
    <row r="532" spans="1:7" ht="18">
      <c r="A532" s="5" t="s">
        <v>613</v>
      </c>
      <c r="B532" s="6">
        <v>17629.8</v>
      </c>
      <c r="C532" s="6">
        <v>17609.650000000001</v>
      </c>
      <c r="D532" s="6">
        <v>17722.75</v>
      </c>
      <c r="E532" s="6">
        <v>17532.45</v>
      </c>
      <c r="F532" s="5" t="s">
        <v>2019</v>
      </c>
      <c r="G532" s="5">
        <f t="shared" si="8"/>
        <v>-5.0101736713567694E-3</v>
      </c>
    </row>
    <row r="533" spans="1:7" ht="18">
      <c r="A533" s="5" t="s">
        <v>614</v>
      </c>
      <c r="B533" s="6">
        <v>17718.349999999999</v>
      </c>
      <c r="C533" s="6">
        <v>17766.349999999999</v>
      </c>
      <c r="D533" s="6">
        <v>17838.7</v>
      </c>
      <c r="E533" s="6">
        <v>17663.599999999999</v>
      </c>
      <c r="F533" s="5" t="s">
        <v>2020</v>
      </c>
      <c r="G533" s="5">
        <f t="shared" si="8"/>
        <v>-5.5101364698046914E-3</v>
      </c>
    </row>
    <row r="534" spans="1:7" ht="18">
      <c r="A534" s="5" t="s">
        <v>615</v>
      </c>
      <c r="B534" s="6">
        <v>17816.25</v>
      </c>
      <c r="C534" s="6">
        <v>17770.400000000001</v>
      </c>
      <c r="D534" s="6">
        <v>17919.3</v>
      </c>
      <c r="E534" s="6">
        <v>17744.400000000001</v>
      </c>
      <c r="F534" s="5" t="s">
        <v>2021</v>
      </c>
      <c r="G534" s="5">
        <f t="shared" si="8"/>
        <v>1.0948654031257964E-2</v>
      </c>
    </row>
    <row r="535" spans="1:7" ht="18">
      <c r="A535" s="5" t="s">
        <v>616</v>
      </c>
      <c r="B535" s="6">
        <v>17622.25</v>
      </c>
      <c r="C535" s="6">
        <v>17540.650000000001</v>
      </c>
      <c r="D535" s="6">
        <v>17667.2</v>
      </c>
      <c r="E535" s="6">
        <v>17429.7</v>
      </c>
      <c r="F535" s="5" t="s">
        <v>2022</v>
      </c>
      <c r="G535" s="5">
        <f t="shared" si="8"/>
        <v>5.2001220924611218E-3</v>
      </c>
    </row>
    <row r="536" spans="1:7" ht="18">
      <c r="A536" s="5" t="s">
        <v>617</v>
      </c>
      <c r="B536" s="6">
        <v>17530.849999999999</v>
      </c>
      <c r="C536" s="6">
        <v>17796.8</v>
      </c>
      <c r="D536" s="6">
        <v>17820.05</v>
      </c>
      <c r="E536" s="6">
        <v>17497.25</v>
      </c>
      <c r="F536" s="5" t="s">
        <v>2023</v>
      </c>
      <c r="G536" s="5">
        <f t="shared" si="8"/>
        <v>-1.9575159238115449E-2</v>
      </c>
    </row>
    <row r="537" spans="1:7" ht="18">
      <c r="A537" s="5" t="s">
        <v>618</v>
      </c>
      <c r="B537" s="6">
        <v>17877.400000000001</v>
      </c>
      <c r="C537" s="6">
        <v>18046.349999999999</v>
      </c>
      <c r="D537" s="6">
        <v>18096.150000000001</v>
      </c>
      <c r="E537" s="6">
        <v>17861.5</v>
      </c>
      <c r="F537" s="5" t="s">
        <v>2024</v>
      </c>
      <c r="G537" s="5">
        <f t="shared" si="8"/>
        <v>-7.0427242296225243E-3</v>
      </c>
    </row>
    <row r="538" spans="1:7" ht="18">
      <c r="A538" s="5" t="s">
        <v>619</v>
      </c>
      <c r="B538" s="6">
        <v>18003.75</v>
      </c>
      <c r="C538" s="6">
        <v>17771.150000000001</v>
      </c>
      <c r="D538" s="6">
        <v>18091.55</v>
      </c>
      <c r="E538" s="6">
        <v>17771.150000000001</v>
      </c>
      <c r="F538" s="5" t="s">
        <v>2025</v>
      </c>
      <c r="G538" s="5">
        <f t="shared" si="8"/>
        <v>-3.6758020863416896E-3</v>
      </c>
    </row>
    <row r="539" spans="1:7" ht="18">
      <c r="A539" s="5" t="s">
        <v>620</v>
      </c>
      <c r="B539" s="6">
        <v>18070.05</v>
      </c>
      <c r="C539" s="6">
        <v>18044.45</v>
      </c>
      <c r="D539" s="6">
        <v>18088.3</v>
      </c>
      <c r="E539" s="6">
        <v>18015.45</v>
      </c>
      <c r="F539" s="5" t="s">
        <v>2026</v>
      </c>
      <c r="G539" s="5">
        <f t="shared" si="8"/>
        <v>7.4264916511124004E-3</v>
      </c>
    </row>
    <row r="540" spans="1:7" ht="18">
      <c r="A540" s="5" t="s">
        <v>621</v>
      </c>
      <c r="B540" s="6">
        <v>17936.349999999999</v>
      </c>
      <c r="C540" s="6">
        <v>17890.849999999999</v>
      </c>
      <c r="D540" s="6">
        <v>17980.55</v>
      </c>
      <c r="E540" s="6">
        <v>17889.150000000001</v>
      </c>
      <c r="F540" s="5" t="s">
        <v>2027</v>
      </c>
      <c r="G540" s="5">
        <f t="shared" si="8"/>
        <v>5.7590801534984177E-3</v>
      </c>
    </row>
    <row r="541" spans="1:7" ht="18">
      <c r="A541" s="5" t="s">
        <v>622</v>
      </c>
      <c r="B541" s="6">
        <v>17833.349999999999</v>
      </c>
      <c r="C541" s="6">
        <v>17923.349999999999</v>
      </c>
      <c r="D541" s="6">
        <v>17925.95</v>
      </c>
      <c r="E541" s="6">
        <v>17786</v>
      </c>
      <c r="F541" s="5" t="s">
        <v>2028</v>
      </c>
      <c r="G541" s="5">
        <f t="shared" si="8"/>
        <v>1.9420696997862557E-3</v>
      </c>
    </row>
    <row r="542" spans="1:7" ht="18">
      <c r="A542" s="5" t="s">
        <v>623</v>
      </c>
      <c r="B542" s="6">
        <v>17798.75</v>
      </c>
      <c r="C542" s="6">
        <v>17748.150000000001</v>
      </c>
      <c r="D542" s="6">
        <v>17807.650000000001</v>
      </c>
      <c r="E542" s="6">
        <v>17691.95</v>
      </c>
      <c r="F542" s="5" t="s">
        <v>2029</v>
      </c>
      <c r="G542" s="5">
        <f t="shared" si="8"/>
        <v>9.8439245473871447E-3</v>
      </c>
    </row>
    <row r="543" spans="1:7" ht="18">
      <c r="A543" s="5" t="s">
        <v>624</v>
      </c>
      <c r="B543" s="6">
        <v>17624.400000000001</v>
      </c>
      <c r="C543" s="6">
        <v>17519.400000000001</v>
      </c>
      <c r="D543" s="6">
        <v>17650.75</v>
      </c>
      <c r="E543" s="6">
        <v>17484.3</v>
      </c>
      <c r="F543" s="5" t="s">
        <v>2030</v>
      </c>
      <c r="G543" s="5">
        <f t="shared" si="8"/>
        <v>-1.7687079440843621E-3</v>
      </c>
    </row>
    <row r="544" spans="1:7" ht="18">
      <c r="A544" s="5" t="s">
        <v>625</v>
      </c>
      <c r="B544" s="6">
        <v>17655.599999999999</v>
      </c>
      <c r="C544" s="6">
        <v>17695.7</v>
      </c>
      <c r="D544" s="6">
        <v>17764.650000000001</v>
      </c>
      <c r="E544" s="6">
        <v>17587.650000000001</v>
      </c>
      <c r="F544" s="5" t="s">
        <v>2031</v>
      </c>
      <c r="G544" s="5">
        <f t="shared" si="8"/>
        <v>-5.7755356715944719E-4</v>
      </c>
    </row>
    <row r="545" spans="1:7" ht="18">
      <c r="A545" s="5" t="s">
        <v>626</v>
      </c>
      <c r="B545" s="6">
        <v>17665.8</v>
      </c>
      <c r="C545" s="6">
        <v>17546.45</v>
      </c>
      <c r="D545" s="6">
        <v>17683.150000000001</v>
      </c>
      <c r="E545" s="6">
        <v>17540.349999999999</v>
      </c>
      <c r="F545" s="5" t="s">
        <v>1760</v>
      </c>
      <c r="G545" s="5">
        <f t="shared" si="8"/>
        <v>7.1779375230424077E-3</v>
      </c>
    </row>
    <row r="546" spans="1:7" ht="18">
      <c r="A546" s="5" t="s">
        <v>627</v>
      </c>
      <c r="B546" s="6">
        <v>17539.45</v>
      </c>
      <c r="C546" s="6">
        <v>17598.400000000001</v>
      </c>
      <c r="D546" s="6">
        <v>17643.849999999999</v>
      </c>
      <c r="E546" s="6">
        <v>17476.45</v>
      </c>
      <c r="F546" s="5" t="s">
        <v>2032</v>
      </c>
      <c r="G546" s="5">
        <f t="shared" si="8"/>
        <v>-1.9097976955190739E-4</v>
      </c>
    </row>
    <row r="547" spans="1:7" ht="18">
      <c r="A547" s="5" t="s">
        <v>628</v>
      </c>
      <c r="B547" s="6">
        <v>17542.8</v>
      </c>
      <c r="C547" s="6">
        <v>17485.7</v>
      </c>
      <c r="D547" s="6">
        <v>17695.599999999999</v>
      </c>
      <c r="E547" s="6">
        <v>17468.45</v>
      </c>
      <c r="F547" s="5" t="s">
        <v>2033</v>
      </c>
      <c r="G547" s="5">
        <f t="shared" si="8"/>
        <v>-1.226571304940768E-2</v>
      </c>
    </row>
    <row r="548" spans="1:7" ht="18">
      <c r="A548" s="5" t="s">
        <v>629</v>
      </c>
      <c r="B548" s="6">
        <v>17759.3</v>
      </c>
      <c r="C548" s="6">
        <v>17414.95</v>
      </c>
      <c r="D548" s="6">
        <v>17777.650000000001</v>
      </c>
      <c r="E548" s="6">
        <v>17401.5</v>
      </c>
      <c r="F548" s="5" t="s">
        <v>2034</v>
      </c>
      <c r="G548" s="5">
        <f t="shared" si="8"/>
        <v>2.5457433999052224E-2</v>
      </c>
    </row>
    <row r="549" spans="1:7" ht="18">
      <c r="A549" s="5" t="s">
        <v>630</v>
      </c>
      <c r="B549" s="6">
        <v>17312.900000000001</v>
      </c>
      <c r="C549" s="6">
        <v>17188.650000000001</v>
      </c>
      <c r="D549" s="6">
        <v>17380.150000000001</v>
      </c>
      <c r="E549" s="6">
        <v>17166.2</v>
      </c>
      <c r="F549" s="5" t="s">
        <v>2035</v>
      </c>
      <c r="G549" s="5">
        <f t="shared" si="8"/>
        <v>-1.4109055502046193E-2</v>
      </c>
    </row>
    <row r="550" spans="1:7" ht="18">
      <c r="A550" s="5" t="s">
        <v>631</v>
      </c>
      <c r="B550" s="6">
        <v>17558.900000000001</v>
      </c>
      <c r="C550" s="6">
        <v>17619.3</v>
      </c>
      <c r="D550" s="6">
        <v>17685.849999999999</v>
      </c>
      <c r="E550" s="6">
        <v>17519.349999999999</v>
      </c>
      <c r="F550" s="5" t="s">
        <v>2036</v>
      </c>
      <c r="G550" s="5">
        <f t="shared" si="8"/>
        <v>2.0780279616681788E-3</v>
      </c>
    </row>
    <row r="551" spans="1:7" ht="18">
      <c r="A551" s="5" t="s">
        <v>632</v>
      </c>
      <c r="B551" s="6">
        <v>17522.45</v>
      </c>
      <c r="C551" s="6">
        <v>17679</v>
      </c>
      <c r="D551" s="6">
        <v>17726.5</v>
      </c>
      <c r="E551" s="6">
        <v>17487.45</v>
      </c>
      <c r="F551" s="5" t="s">
        <v>2037</v>
      </c>
      <c r="G551" s="5">
        <f t="shared" si="8"/>
        <v>-4.6971965865721787E-3</v>
      </c>
    </row>
    <row r="552" spans="1:7" ht="18">
      <c r="A552" s="5" t="s">
        <v>633</v>
      </c>
      <c r="B552" s="6">
        <v>17604.95</v>
      </c>
      <c r="C552" s="6">
        <v>17525.45</v>
      </c>
      <c r="D552" s="6">
        <v>17623.650000000001</v>
      </c>
      <c r="E552" s="6">
        <v>17499.25</v>
      </c>
      <c r="F552" s="5" t="s">
        <v>2038</v>
      </c>
      <c r="G552" s="5">
        <f t="shared" si="8"/>
        <v>1.5604374095596946E-3</v>
      </c>
    </row>
    <row r="553" spans="1:7" ht="18">
      <c r="A553" s="5" t="s">
        <v>634</v>
      </c>
      <c r="B553" s="6">
        <v>17577.5</v>
      </c>
      <c r="C553" s="6">
        <v>17357.349999999999</v>
      </c>
      <c r="D553" s="6">
        <v>17625.55</v>
      </c>
      <c r="E553" s="6">
        <v>17345.2</v>
      </c>
      <c r="F553" s="5" t="s">
        <v>2039</v>
      </c>
      <c r="G553" s="5">
        <f t="shared" si="8"/>
        <v>4.9503639913507161E-3</v>
      </c>
    </row>
    <row r="554" spans="1:7" ht="18">
      <c r="A554" s="5" t="s">
        <v>635</v>
      </c>
      <c r="B554" s="6">
        <v>17490.7</v>
      </c>
      <c r="C554" s="6">
        <v>17682.900000000001</v>
      </c>
      <c r="D554" s="6">
        <v>17690.05</v>
      </c>
      <c r="E554" s="6">
        <v>17467.349999999999</v>
      </c>
      <c r="F554" s="5" t="s">
        <v>1789</v>
      </c>
      <c r="G554" s="5">
        <f t="shared" si="8"/>
        <v>-1.519214788075593E-2</v>
      </c>
    </row>
    <row r="555" spans="1:7" ht="18">
      <c r="A555" s="5" t="s">
        <v>636</v>
      </c>
      <c r="B555" s="6">
        <v>17758.45</v>
      </c>
      <c r="C555" s="6">
        <v>17966.55</v>
      </c>
      <c r="D555" s="6">
        <v>17992.2</v>
      </c>
      <c r="E555" s="6">
        <v>17710.75</v>
      </c>
      <c r="F555" s="5" t="s">
        <v>1604</v>
      </c>
      <c r="G555" s="5">
        <f t="shared" si="8"/>
        <v>-1.1090707396812729E-2</v>
      </c>
    </row>
    <row r="556" spans="1:7" ht="18">
      <c r="A556" s="5" t="s">
        <v>637</v>
      </c>
      <c r="B556" s="6">
        <v>17956.5</v>
      </c>
      <c r="C556" s="6">
        <v>17898.650000000001</v>
      </c>
      <c r="D556" s="6">
        <v>17968.45</v>
      </c>
      <c r="E556" s="6">
        <v>17852.05</v>
      </c>
      <c r="F556" s="5" t="s">
        <v>2040</v>
      </c>
      <c r="G556" s="5">
        <f t="shared" si="8"/>
        <v>6.8243702292707423E-4</v>
      </c>
    </row>
    <row r="557" spans="1:7" ht="18">
      <c r="A557" s="5" t="s">
        <v>638</v>
      </c>
      <c r="B557" s="6">
        <v>17944.25</v>
      </c>
      <c r="C557" s="6">
        <v>17868.150000000001</v>
      </c>
      <c r="D557" s="6">
        <v>17965.95</v>
      </c>
      <c r="E557" s="6">
        <v>17833.349999999999</v>
      </c>
      <c r="F557" s="5" t="s">
        <v>2041</v>
      </c>
      <c r="G557" s="5">
        <f t="shared" si="8"/>
        <v>6.6537379070216564E-3</v>
      </c>
    </row>
    <row r="558" spans="1:7" ht="18">
      <c r="A558" s="5" t="s">
        <v>652</v>
      </c>
      <c r="B558" s="6">
        <v>17825.25</v>
      </c>
      <c r="C558" s="6">
        <v>17797.2</v>
      </c>
      <c r="D558" s="6">
        <v>17839.099999999999</v>
      </c>
      <c r="E558" s="6">
        <v>17764.05</v>
      </c>
      <c r="F558" s="5"/>
      <c r="G558" s="5">
        <f t="shared" si="8"/>
        <v>7.1558771042484594E-3</v>
      </c>
    </row>
    <row r="559" spans="1:7" ht="18">
      <c r="A559" s="5" t="s">
        <v>639</v>
      </c>
      <c r="B559" s="6">
        <v>17698.150000000001</v>
      </c>
      <c r="C559" s="6">
        <v>17659.650000000001</v>
      </c>
      <c r="D559" s="6">
        <v>17724.650000000001</v>
      </c>
      <c r="E559" s="6">
        <v>17597.849999999999</v>
      </c>
      <c r="F559" s="5" t="s">
        <v>2042</v>
      </c>
      <c r="G559" s="5">
        <f t="shared" si="8"/>
        <v>2.2145459122128799E-3</v>
      </c>
    </row>
    <row r="560" spans="1:7" ht="18">
      <c r="A560" s="5" t="s">
        <v>640</v>
      </c>
      <c r="B560" s="6">
        <v>17659</v>
      </c>
      <c r="C560" s="6">
        <v>17711.650000000001</v>
      </c>
      <c r="D560" s="6">
        <v>17719.3</v>
      </c>
      <c r="E560" s="6">
        <v>17631.95</v>
      </c>
      <c r="F560" s="5" t="s">
        <v>2043</v>
      </c>
      <c r="G560" s="5">
        <f t="shared" si="8"/>
        <v>7.0609421403666373E-3</v>
      </c>
    </row>
    <row r="561" spans="1:7" ht="18">
      <c r="A561" s="5" t="s">
        <v>641</v>
      </c>
      <c r="B561" s="6">
        <v>17534.75</v>
      </c>
      <c r="C561" s="6">
        <v>17566.099999999999</v>
      </c>
      <c r="D561" s="6">
        <v>17566.099999999999</v>
      </c>
      <c r="E561" s="6">
        <v>17442.8</v>
      </c>
      <c r="F561" s="5" t="s">
        <v>2044</v>
      </c>
      <c r="G561" s="5">
        <f t="shared" si="8"/>
        <v>5.5048725215279116E-4</v>
      </c>
    </row>
    <row r="562" spans="1:7" ht="18">
      <c r="A562" s="5" t="s">
        <v>642</v>
      </c>
      <c r="B562" s="6">
        <v>17525.099999999999</v>
      </c>
      <c r="C562" s="6">
        <v>17401.5</v>
      </c>
      <c r="D562" s="6">
        <v>17548.8</v>
      </c>
      <c r="E562" s="6">
        <v>17359.75</v>
      </c>
      <c r="F562" s="5" t="s">
        <v>2045</v>
      </c>
      <c r="G562" s="5">
        <f t="shared" si="8"/>
        <v>7.3076213015998703E-3</v>
      </c>
    </row>
    <row r="563" spans="1:7" ht="18">
      <c r="A563" s="5" t="s">
        <v>643</v>
      </c>
      <c r="B563" s="6">
        <v>17397.5</v>
      </c>
      <c r="C563" s="6">
        <v>17423.650000000001</v>
      </c>
      <c r="D563" s="6">
        <v>17474.400000000001</v>
      </c>
      <c r="E563" s="6">
        <v>17348.75</v>
      </c>
      <c r="F563" s="5" t="s">
        <v>2046</v>
      </c>
      <c r="G563" s="5">
        <f t="shared" si="8"/>
        <v>8.9132972159968534E-4</v>
      </c>
    </row>
    <row r="564" spans="1:7" ht="18">
      <c r="A564" s="5" t="s">
        <v>644</v>
      </c>
      <c r="B564" s="6">
        <v>17382</v>
      </c>
      <c r="C564" s="6">
        <v>17463.099999999999</v>
      </c>
      <c r="D564" s="6">
        <v>17490.7</v>
      </c>
      <c r="E564" s="6">
        <v>17161.25</v>
      </c>
      <c r="F564" s="5" t="s">
        <v>2047</v>
      </c>
      <c r="G564" s="5">
        <f t="shared" si="8"/>
        <v>-3.5375171312953282E-4</v>
      </c>
    </row>
    <row r="565" spans="1:7" ht="18">
      <c r="A565" s="5" t="s">
        <v>645</v>
      </c>
      <c r="B565" s="6">
        <v>17388.150000000001</v>
      </c>
      <c r="C565" s="6">
        <v>17349.25</v>
      </c>
      <c r="D565" s="6">
        <v>17407.5</v>
      </c>
      <c r="E565" s="6">
        <v>17225.849999999999</v>
      </c>
      <c r="F565" s="5" t="s">
        <v>2048</v>
      </c>
      <c r="G565" s="5">
        <f t="shared" si="8"/>
        <v>2.4587155671240059E-3</v>
      </c>
    </row>
    <row r="566" spans="1:7" ht="18">
      <c r="A566" s="5" t="s">
        <v>646</v>
      </c>
      <c r="B566" s="6">
        <v>17345.45</v>
      </c>
      <c r="C566" s="6">
        <v>17310.150000000001</v>
      </c>
      <c r="D566" s="6">
        <v>17390.150000000001</v>
      </c>
      <c r="E566" s="6">
        <v>17215.849999999999</v>
      </c>
      <c r="F566" s="5" t="s">
        <v>2049</v>
      </c>
      <c r="G566" s="5">
        <f t="shared" si="8"/>
        <v>3.1136930669172061E-4</v>
      </c>
    </row>
    <row r="567" spans="1:7" ht="18">
      <c r="A567" s="5" t="s">
        <v>647</v>
      </c>
      <c r="B567" s="6">
        <v>17340.05</v>
      </c>
      <c r="C567" s="6">
        <v>17243.2</v>
      </c>
      <c r="D567" s="6">
        <v>17356.25</v>
      </c>
      <c r="E567" s="6">
        <v>17154.8</v>
      </c>
      <c r="F567" s="5" t="s">
        <v>2050</v>
      </c>
      <c r="G567" s="5">
        <f t="shared" si="8"/>
        <v>1.0539747347198897E-2</v>
      </c>
    </row>
    <row r="568" spans="1:7" ht="18">
      <c r="A568" s="5" t="s">
        <v>648</v>
      </c>
      <c r="B568" s="6">
        <v>17158.25</v>
      </c>
      <c r="C568" s="6">
        <v>17079.5</v>
      </c>
      <c r="D568" s="6">
        <v>17172.8</v>
      </c>
      <c r="E568" s="6">
        <v>17018.150000000001</v>
      </c>
      <c r="F568" s="5" t="s">
        <v>2051</v>
      </c>
      <c r="G568" s="5">
        <f t="shared" si="8"/>
        <v>1.341553833962306E-2</v>
      </c>
    </row>
    <row r="569" spans="1:7" ht="18">
      <c r="A569" s="5" t="s">
        <v>649</v>
      </c>
      <c r="B569" s="6">
        <v>16929.599999999999</v>
      </c>
      <c r="C569" s="6">
        <v>16774.849999999999</v>
      </c>
      <c r="D569" s="6">
        <v>16947.650000000001</v>
      </c>
      <c r="E569" s="6">
        <v>16746.25</v>
      </c>
      <c r="F569" s="5" t="s">
        <v>2052</v>
      </c>
      <c r="G569" s="5">
        <f t="shared" si="8"/>
        <v>1.7145966548059971E-2</v>
      </c>
    </row>
    <row r="570" spans="1:7" ht="18">
      <c r="A570" s="5" t="s">
        <v>650</v>
      </c>
      <c r="B570" s="6">
        <v>16641.8</v>
      </c>
      <c r="C570" s="6">
        <v>16475.349999999999</v>
      </c>
      <c r="D570" s="6">
        <v>16653.45</v>
      </c>
      <c r="E570" s="6">
        <v>16438.75</v>
      </c>
      <c r="F570" s="5" t="s">
        <v>2053</v>
      </c>
      <c r="G570" s="5">
        <f t="shared" si="8"/>
        <v>9.5364889176067225E-3</v>
      </c>
    </row>
    <row r="571" spans="1:7" ht="18">
      <c r="A571" s="5" t="s">
        <v>651</v>
      </c>
      <c r="B571" s="6">
        <v>16483.849999999999</v>
      </c>
      <c r="C571" s="6">
        <v>16632.900000000001</v>
      </c>
      <c r="D571" s="6">
        <v>16636.099999999999</v>
      </c>
      <c r="E571" s="6">
        <v>16463.3</v>
      </c>
      <c r="F571" s="5" t="s">
        <v>2054</v>
      </c>
      <c r="G571" s="5">
        <f t="shared" si="8"/>
        <v>-8.8873099859093849E-3</v>
      </c>
    </row>
    <row r="572" spans="1:7" ht="18">
      <c r="A572" s="5" t="s">
        <v>653</v>
      </c>
      <c r="B572" s="6">
        <v>16631</v>
      </c>
      <c r="C572" s="6">
        <v>16662.55</v>
      </c>
      <c r="D572" s="6">
        <v>16706.05</v>
      </c>
      <c r="E572" s="6">
        <v>16564.25</v>
      </c>
      <c r="F572" s="5" t="s">
        <v>2055</v>
      </c>
      <c r="G572" s="5">
        <f t="shared" si="8"/>
        <v>-5.3042886906669159E-3</v>
      </c>
    </row>
    <row r="573" spans="1:7" ht="18">
      <c r="A573" s="5" t="s">
        <v>654</v>
      </c>
      <c r="B573" s="6">
        <v>16719.45</v>
      </c>
      <c r="C573" s="6">
        <v>16661.25</v>
      </c>
      <c r="D573" s="6">
        <v>16752.25</v>
      </c>
      <c r="E573" s="6">
        <v>16610.900000000001</v>
      </c>
      <c r="F573" s="5" t="s">
        <v>2056</v>
      </c>
      <c r="G573" s="5">
        <f t="shared" si="8"/>
        <v>6.8538019571832377E-3</v>
      </c>
    </row>
    <row r="574" spans="1:7" ht="18">
      <c r="A574" s="5" t="s">
        <v>655</v>
      </c>
      <c r="B574" s="6">
        <v>16605.25</v>
      </c>
      <c r="C574" s="6">
        <v>16523.55</v>
      </c>
      <c r="D574" s="6">
        <v>16626.95</v>
      </c>
      <c r="E574" s="6">
        <v>16483.900000000001</v>
      </c>
      <c r="F574" s="5" t="s">
        <v>2057</v>
      </c>
      <c r="G574" s="5">
        <f t="shared" si="8"/>
        <v>5.0956908678000479E-3</v>
      </c>
    </row>
    <row r="575" spans="1:7" ht="18">
      <c r="A575" s="5" t="s">
        <v>656</v>
      </c>
      <c r="B575" s="6">
        <v>16520.849999999999</v>
      </c>
      <c r="C575" s="6">
        <v>16562.8</v>
      </c>
      <c r="D575" s="6">
        <v>16588</v>
      </c>
      <c r="E575" s="6">
        <v>16490.95</v>
      </c>
      <c r="F575" s="5" t="s">
        <v>2058</v>
      </c>
      <c r="G575" s="5">
        <f t="shared" si="8"/>
        <v>1.0973470957583456E-2</v>
      </c>
    </row>
    <row r="576" spans="1:7" ht="18">
      <c r="A576" s="5" t="s">
        <v>657</v>
      </c>
      <c r="B576" s="6">
        <v>16340.55</v>
      </c>
      <c r="C576" s="6">
        <v>16187.05</v>
      </c>
      <c r="D576" s="6">
        <v>16359.5</v>
      </c>
      <c r="E576" s="6">
        <v>16187.05</v>
      </c>
      <c r="F576" s="5" t="s">
        <v>2059</v>
      </c>
      <c r="G576" s="5">
        <f t="shared" si="8"/>
        <v>3.8045298587748868E-3</v>
      </c>
    </row>
    <row r="577" spans="1:7" ht="18">
      <c r="A577" s="5" t="s">
        <v>658</v>
      </c>
      <c r="B577" s="6">
        <v>16278.5</v>
      </c>
      <c r="C577" s="6">
        <v>16151.4</v>
      </c>
      <c r="D577" s="6">
        <v>16287.95</v>
      </c>
      <c r="E577" s="6">
        <v>16142.2</v>
      </c>
      <c r="F577" s="5" t="s">
        <v>2060</v>
      </c>
      <c r="G577" s="5">
        <f t="shared" si="8"/>
        <v>1.4186214640328329E-2</v>
      </c>
    </row>
    <row r="578" spans="1:7" ht="18">
      <c r="A578" s="5" t="s">
        <v>659</v>
      </c>
      <c r="B578" s="6">
        <v>16049.2</v>
      </c>
      <c r="C578" s="6">
        <v>16010.8</v>
      </c>
      <c r="D578" s="6">
        <v>16066.95</v>
      </c>
      <c r="E578" s="6">
        <v>15927.3</v>
      </c>
      <c r="F578" s="5" t="s">
        <v>2061</v>
      </c>
      <c r="G578" s="5">
        <f t="shared" si="8"/>
        <v>6.9120269187908055E-3</v>
      </c>
    </row>
    <row r="579" spans="1:7" ht="18">
      <c r="A579" s="5" t="s">
        <v>660</v>
      </c>
      <c r="B579" s="6">
        <v>15938.65</v>
      </c>
      <c r="C579" s="6">
        <v>16018.85</v>
      </c>
      <c r="D579" s="6">
        <v>16070.85</v>
      </c>
      <c r="E579" s="6">
        <v>15858.2</v>
      </c>
      <c r="F579" s="5" t="s">
        <v>2062</v>
      </c>
      <c r="G579" s="5">
        <f t="shared" si="8"/>
        <v>-1.7551947286701716E-3</v>
      </c>
    </row>
    <row r="580" spans="1:7" ht="18">
      <c r="A580" s="5" t="s">
        <v>661</v>
      </c>
      <c r="B580" s="6">
        <v>15966.65</v>
      </c>
      <c r="C580" s="6">
        <v>16128.2</v>
      </c>
      <c r="D580" s="6">
        <v>16140</v>
      </c>
      <c r="E580" s="6">
        <v>15950.15</v>
      </c>
      <c r="F580" s="5" t="s">
        <v>2063</v>
      </c>
      <c r="G580" s="5">
        <f t="shared" ref="G580:G643" si="9">(LN(B580/B581))</f>
        <v>-5.7236779578485313E-3</v>
      </c>
    </row>
    <row r="581" spans="1:7" ht="18">
      <c r="A581" s="5" t="s">
        <v>662</v>
      </c>
      <c r="B581" s="6">
        <v>16058.3</v>
      </c>
      <c r="C581" s="6">
        <v>16126.2</v>
      </c>
      <c r="D581" s="6">
        <v>16158.75</v>
      </c>
      <c r="E581" s="6">
        <v>16031.15</v>
      </c>
      <c r="F581" s="5" t="s">
        <v>2064</v>
      </c>
      <c r="G581" s="5">
        <f t="shared" si="9"/>
        <v>-9.7725592849715257E-3</v>
      </c>
    </row>
    <row r="582" spans="1:7" ht="18">
      <c r="A582" s="5" t="s">
        <v>663</v>
      </c>
      <c r="B582" s="6">
        <v>16216</v>
      </c>
      <c r="C582" s="6">
        <v>16136.15</v>
      </c>
      <c r="D582" s="6">
        <v>16248.55</v>
      </c>
      <c r="E582" s="6">
        <v>16115.5</v>
      </c>
      <c r="F582" s="5" t="s">
        <v>2065</v>
      </c>
      <c r="G582" s="5">
        <f t="shared" si="9"/>
        <v>-2.8363022208483917E-4</v>
      </c>
    </row>
    <row r="583" spans="1:7" ht="18">
      <c r="A583" s="5" t="s">
        <v>664</v>
      </c>
      <c r="B583" s="6">
        <v>16220.6</v>
      </c>
      <c r="C583" s="6">
        <v>16273.65</v>
      </c>
      <c r="D583" s="6">
        <v>16275.5</v>
      </c>
      <c r="E583" s="6">
        <v>16157.9</v>
      </c>
      <c r="F583" s="5" t="s">
        <v>2066</v>
      </c>
      <c r="G583" s="5">
        <f t="shared" si="9"/>
        <v>5.4213741821626388E-3</v>
      </c>
    </row>
    <row r="584" spans="1:7" ht="18">
      <c r="A584" s="5" t="s">
        <v>665</v>
      </c>
      <c r="B584" s="6">
        <v>16132.9</v>
      </c>
      <c r="C584" s="6">
        <v>16113.75</v>
      </c>
      <c r="D584" s="6">
        <v>16150.5</v>
      </c>
      <c r="E584" s="6">
        <v>16045.95</v>
      </c>
      <c r="F584" s="5" t="s">
        <v>2067</v>
      </c>
      <c r="G584" s="5">
        <f t="shared" si="9"/>
        <v>8.9096462393676076E-3</v>
      </c>
    </row>
    <row r="585" spans="1:7" ht="18">
      <c r="A585" s="5" t="s">
        <v>666</v>
      </c>
      <c r="B585" s="6">
        <v>15989.8</v>
      </c>
      <c r="C585" s="6">
        <v>15818.2</v>
      </c>
      <c r="D585" s="6">
        <v>16011.35</v>
      </c>
      <c r="E585" s="6">
        <v>15800.9</v>
      </c>
      <c r="F585" s="5" t="s">
        <v>2068</v>
      </c>
      <c r="G585" s="5">
        <f t="shared" si="9"/>
        <v>1.1254605733214696E-2</v>
      </c>
    </row>
    <row r="586" spans="1:7" ht="18">
      <c r="A586" s="5" t="s">
        <v>667</v>
      </c>
      <c r="B586" s="6">
        <v>15810.85</v>
      </c>
      <c r="C586" s="6">
        <v>15909.15</v>
      </c>
      <c r="D586" s="6">
        <v>16025.75</v>
      </c>
      <c r="E586" s="6">
        <v>15785.45</v>
      </c>
      <c r="F586" s="5" t="s">
        <v>2069</v>
      </c>
      <c r="G586" s="5">
        <f t="shared" si="9"/>
        <v>-1.5483694658309363E-3</v>
      </c>
    </row>
    <row r="587" spans="1:7" ht="18">
      <c r="A587" s="5" t="s">
        <v>668</v>
      </c>
      <c r="B587" s="6">
        <v>15835.35</v>
      </c>
      <c r="C587" s="6">
        <v>15710.5</v>
      </c>
      <c r="D587" s="6">
        <v>15852.35</v>
      </c>
      <c r="E587" s="6">
        <v>15661.8</v>
      </c>
      <c r="F587" s="5" t="s">
        <v>2070</v>
      </c>
      <c r="G587" s="5">
        <f t="shared" si="9"/>
        <v>5.2742671509817375E-3</v>
      </c>
    </row>
    <row r="588" spans="1:7" ht="18">
      <c r="A588" s="5" t="s">
        <v>669</v>
      </c>
      <c r="B588" s="6">
        <v>15752.05</v>
      </c>
      <c r="C588" s="6">
        <v>15703.7</v>
      </c>
      <c r="D588" s="6">
        <v>15793.95</v>
      </c>
      <c r="E588" s="6">
        <v>15511.05</v>
      </c>
      <c r="F588" s="5" t="s">
        <v>2071</v>
      </c>
      <c r="G588" s="5">
        <f t="shared" si="9"/>
        <v>-1.7886425993802585E-3</v>
      </c>
    </row>
    <row r="589" spans="1:7" ht="18">
      <c r="A589" s="5" t="s">
        <v>670</v>
      </c>
      <c r="B589" s="6">
        <v>15780.25</v>
      </c>
      <c r="C589" s="6">
        <v>15774.5</v>
      </c>
      <c r="D589" s="6">
        <v>15890</v>
      </c>
      <c r="E589" s="6">
        <v>15728.85</v>
      </c>
      <c r="F589" s="5" t="s">
        <v>2072</v>
      </c>
      <c r="G589" s="5">
        <f t="shared" si="9"/>
        <v>-1.1938182539383846E-3</v>
      </c>
    </row>
    <row r="590" spans="1:7" ht="18">
      <c r="A590" s="5" t="s">
        <v>671</v>
      </c>
      <c r="B590" s="6">
        <v>15799.1</v>
      </c>
      <c r="C590" s="6">
        <v>15701.7</v>
      </c>
      <c r="D590" s="6">
        <v>15861.6</v>
      </c>
      <c r="E590" s="6">
        <v>15687.8</v>
      </c>
      <c r="F590" s="5" t="s">
        <v>2073</v>
      </c>
      <c r="G590" s="5">
        <f t="shared" si="9"/>
        <v>-3.2291421550026864E-3</v>
      </c>
    </row>
    <row r="591" spans="1:7" ht="18">
      <c r="A591" s="5" t="s">
        <v>672</v>
      </c>
      <c r="B591" s="6">
        <v>15850.2</v>
      </c>
      <c r="C591" s="6">
        <v>15757.45</v>
      </c>
      <c r="D591" s="6">
        <v>15892.1</v>
      </c>
      <c r="E591" s="6">
        <v>15710.15</v>
      </c>
      <c r="F591" s="5" t="s">
        <v>2074</v>
      </c>
      <c r="G591" s="5">
        <f t="shared" si="9"/>
        <v>1.1457520842448876E-3</v>
      </c>
    </row>
    <row r="592" spans="1:7" ht="18">
      <c r="A592" s="5" t="s">
        <v>673</v>
      </c>
      <c r="B592" s="6">
        <v>15832.05</v>
      </c>
      <c r="C592" s="6">
        <v>15926.2</v>
      </c>
      <c r="D592" s="6">
        <v>15927.45</v>
      </c>
      <c r="E592" s="6">
        <v>15815.5</v>
      </c>
      <c r="F592" s="5" t="s">
        <v>2075</v>
      </c>
      <c r="G592" s="5">
        <f t="shared" si="9"/>
        <v>8.4234259433956932E-3</v>
      </c>
    </row>
    <row r="593" spans="1:7" ht="18">
      <c r="A593" s="5" t="s">
        <v>674</v>
      </c>
      <c r="B593" s="6">
        <v>15699.25</v>
      </c>
      <c r="C593" s="6">
        <v>15657.4</v>
      </c>
      <c r="D593" s="6">
        <v>15749.25</v>
      </c>
      <c r="E593" s="6">
        <v>15619.45</v>
      </c>
      <c r="F593" s="5" t="s">
        <v>2076</v>
      </c>
      <c r="G593" s="5">
        <f t="shared" si="9"/>
        <v>9.1247405715748336E-3</v>
      </c>
    </row>
    <row r="594" spans="1:7" ht="18">
      <c r="A594" s="5" t="s">
        <v>675</v>
      </c>
      <c r="B594" s="6">
        <v>15556.65</v>
      </c>
      <c r="C594" s="6">
        <v>15451.55</v>
      </c>
      <c r="D594" s="6">
        <v>15628.45</v>
      </c>
      <c r="E594" s="6">
        <v>15367.5</v>
      </c>
      <c r="F594" s="5" t="s">
        <v>2077</v>
      </c>
      <c r="G594" s="5">
        <f t="shared" si="9"/>
        <v>9.2574268770784281E-3</v>
      </c>
    </row>
    <row r="595" spans="1:7" ht="18">
      <c r="A595" s="5" t="s">
        <v>676</v>
      </c>
      <c r="B595" s="6">
        <v>15413.3</v>
      </c>
      <c r="C595" s="6">
        <v>15545.65</v>
      </c>
      <c r="D595" s="6">
        <v>15565.4</v>
      </c>
      <c r="E595" s="6">
        <v>15385.95</v>
      </c>
      <c r="F595" s="5" t="s">
        <v>2078</v>
      </c>
      <c r="G595" s="5">
        <f t="shared" si="9"/>
        <v>-1.4524232766921568E-2</v>
      </c>
    </row>
    <row r="596" spans="1:7" ht="18">
      <c r="A596" s="5" t="s">
        <v>677</v>
      </c>
      <c r="B596" s="6">
        <v>15638.8</v>
      </c>
      <c r="C596" s="6">
        <v>15455.95</v>
      </c>
      <c r="D596" s="6">
        <v>15707.25</v>
      </c>
      <c r="E596" s="6">
        <v>15419.85</v>
      </c>
      <c r="F596" s="5" t="s">
        <v>2079</v>
      </c>
      <c r="G596" s="5">
        <f t="shared" si="9"/>
        <v>1.86297598584063E-2</v>
      </c>
    </row>
    <row r="597" spans="1:7" ht="18">
      <c r="A597" s="5" t="s">
        <v>678</v>
      </c>
      <c r="B597" s="6">
        <v>15350.15</v>
      </c>
      <c r="C597" s="6">
        <v>15334.5</v>
      </c>
      <c r="D597" s="6">
        <v>15382.5</v>
      </c>
      <c r="E597" s="6">
        <v>15191.1</v>
      </c>
      <c r="F597" s="5" t="s">
        <v>2080</v>
      </c>
      <c r="G597" s="5">
        <f t="shared" si="9"/>
        <v>3.6973444439847482E-3</v>
      </c>
    </row>
    <row r="598" spans="1:7" ht="18">
      <c r="A598" s="5" t="s">
        <v>679</v>
      </c>
      <c r="B598" s="6">
        <v>15293.5</v>
      </c>
      <c r="C598" s="6">
        <v>15272.65</v>
      </c>
      <c r="D598" s="6">
        <v>15400.4</v>
      </c>
      <c r="E598" s="6">
        <v>15183.4</v>
      </c>
      <c r="F598" s="5" t="s">
        <v>2081</v>
      </c>
      <c r="G598" s="5">
        <f t="shared" si="9"/>
        <v>-4.3778879281600415E-3</v>
      </c>
    </row>
    <row r="599" spans="1:7" ht="18">
      <c r="A599" s="5" t="s">
        <v>680</v>
      </c>
      <c r="B599" s="6">
        <v>15360.6</v>
      </c>
      <c r="C599" s="6">
        <v>15832.25</v>
      </c>
      <c r="D599" s="6">
        <v>15863.15</v>
      </c>
      <c r="E599" s="6">
        <v>15335.1</v>
      </c>
      <c r="F599" s="5" t="s">
        <v>2082</v>
      </c>
      <c r="G599" s="5">
        <f t="shared" si="9"/>
        <v>-2.135479785597345E-2</v>
      </c>
    </row>
    <row r="600" spans="1:7" ht="18">
      <c r="A600" s="5" t="s">
        <v>681</v>
      </c>
      <c r="B600" s="6">
        <v>15692.15</v>
      </c>
      <c r="C600" s="6">
        <v>15729.25</v>
      </c>
      <c r="D600" s="6">
        <v>15783.65</v>
      </c>
      <c r="E600" s="6">
        <v>15678.9</v>
      </c>
      <c r="F600" s="5" t="s">
        <v>2083</v>
      </c>
      <c r="G600" s="5">
        <f t="shared" si="9"/>
        <v>-2.5426237076681558E-3</v>
      </c>
    </row>
    <row r="601" spans="1:7" ht="18">
      <c r="A601" s="5" t="s">
        <v>682</v>
      </c>
      <c r="B601" s="6">
        <v>15732.1</v>
      </c>
      <c r="C601" s="6">
        <v>15674.25</v>
      </c>
      <c r="D601" s="6">
        <v>15858</v>
      </c>
      <c r="E601" s="6">
        <v>15659.45</v>
      </c>
      <c r="F601" s="5" t="s">
        <v>2084</v>
      </c>
      <c r="G601" s="5">
        <f t="shared" si="9"/>
        <v>-2.6851618183916293E-3</v>
      </c>
    </row>
    <row r="602" spans="1:7" ht="18">
      <c r="A602" s="5" t="s">
        <v>683</v>
      </c>
      <c r="B602" s="6">
        <v>15774.4</v>
      </c>
      <c r="C602" s="6">
        <v>15877.55</v>
      </c>
      <c r="D602" s="6">
        <v>15886.15</v>
      </c>
      <c r="E602" s="6">
        <v>15684</v>
      </c>
      <c r="F602" s="5" t="s">
        <v>2085</v>
      </c>
      <c r="G602" s="5">
        <f t="shared" si="9"/>
        <v>-2.6733974338427311E-2</v>
      </c>
    </row>
    <row r="603" spans="1:7" ht="18">
      <c r="A603" s="5" t="s">
        <v>684</v>
      </c>
      <c r="B603" s="6">
        <v>16201.8</v>
      </c>
      <c r="C603" s="6">
        <v>16283.95</v>
      </c>
      <c r="D603" s="6">
        <v>16324.7</v>
      </c>
      <c r="E603" s="6">
        <v>16172.6</v>
      </c>
      <c r="F603" s="5" t="s">
        <v>2086</v>
      </c>
      <c r="G603" s="5">
        <f t="shared" si="9"/>
        <v>-1.6909879395574055E-2</v>
      </c>
    </row>
    <row r="604" spans="1:7" ht="18">
      <c r="A604" s="5" t="s">
        <v>685</v>
      </c>
      <c r="B604" s="6">
        <v>16478.099999999999</v>
      </c>
      <c r="C604" s="6">
        <v>16263.85</v>
      </c>
      <c r="D604" s="6">
        <v>16492.8</v>
      </c>
      <c r="E604" s="6">
        <v>16243.85</v>
      </c>
      <c r="F604" s="5" t="s">
        <v>2087</v>
      </c>
      <c r="G604" s="5">
        <f t="shared" si="9"/>
        <v>7.4221392763222718E-3</v>
      </c>
    </row>
    <row r="605" spans="1:7" ht="18">
      <c r="A605" s="5" t="s">
        <v>686</v>
      </c>
      <c r="B605" s="6">
        <v>16356.25</v>
      </c>
      <c r="C605" s="6">
        <v>16474.95</v>
      </c>
      <c r="D605" s="6">
        <v>16514.3</v>
      </c>
      <c r="E605" s="6">
        <v>16293.35</v>
      </c>
      <c r="F605" s="5" t="s">
        <v>2088</v>
      </c>
      <c r="G605" s="5">
        <f t="shared" si="9"/>
        <v>-3.6677021275259834E-3</v>
      </c>
    </row>
    <row r="606" spans="1:7" ht="18">
      <c r="A606" s="5" t="s">
        <v>687</v>
      </c>
      <c r="B606" s="6">
        <v>16416.349999999999</v>
      </c>
      <c r="C606" s="6">
        <v>16469.599999999999</v>
      </c>
      <c r="D606" s="6">
        <v>16487.25</v>
      </c>
      <c r="E606" s="6">
        <v>16347.1</v>
      </c>
      <c r="F606" s="5" t="s">
        <v>2089</v>
      </c>
      <c r="G606" s="5">
        <f t="shared" si="9"/>
        <v>-9.2888841322758733E-3</v>
      </c>
    </row>
    <row r="607" spans="1:7" ht="18">
      <c r="A607" s="5" t="s">
        <v>688</v>
      </c>
      <c r="B607" s="6">
        <v>16569.55</v>
      </c>
      <c r="C607" s="6">
        <v>16530.7</v>
      </c>
      <c r="D607" s="6">
        <v>16610.95</v>
      </c>
      <c r="E607" s="6">
        <v>16444.55</v>
      </c>
      <c r="F607" s="5" t="s">
        <v>2090</v>
      </c>
      <c r="G607" s="5">
        <f t="shared" si="9"/>
        <v>-8.8979113877667301E-4</v>
      </c>
    </row>
    <row r="608" spans="1:7" ht="18">
      <c r="A608" s="5" t="s">
        <v>689</v>
      </c>
      <c r="B608" s="6">
        <v>16584.3</v>
      </c>
      <c r="C608" s="6">
        <v>16761.650000000001</v>
      </c>
      <c r="D608" s="6">
        <v>16793.849999999999</v>
      </c>
      <c r="E608" s="6">
        <v>16567.900000000001</v>
      </c>
      <c r="F608" s="5" t="s">
        <v>2091</v>
      </c>
      <c r="G608" s="5">
        <f t="shared" si="9"/>
        <v>-2.6315566954934781E-3</v>
      </c>
    </row>
    <row r="609" spans="1:7" ht="18">
      <c r="A609" s="5" t="s">
        <v>690</v>
      </c>
      <c r="B609" s="6">
        <v>16628</v>
      </c>
      <c r="C609" s="6">
        <v>16481.650000000001</v>
      </c>
      <c r="D609" s="6">
        <v>16646.400000000001</v>
      </c>
      <c r="E609" s="6">
        <v>16443.05</v>
      </c>
      <c r="F609" s="5" t="s">
        <v>2092</v>
      </c>
      <c r="G609" s="5">
        <f t="shared" si="9"/>
        <v>6.3498022602603054E-3</v>
      </c>
    </row>
    <row r="610" spans="1:7" ht="18">
      <c r="A610" s="5" t="s">
        <v>691</v>
      </c>
      <c r="B610" s="6">
        <v>16522.75</v>
      </c>
      <c r="C610" s="6">
        <v>16594.400000000001</v>
      </c>
      <c r="D610" s="6">
        <v>16649.2</v>
      </c>
      <c r="E610" s="6">
        <v>16438.849999999999</v>
      </c>
      <c r="F610" s="5" t="s">
        <v>2093</v>
      </c>
      <c r="G610" s="5">
        <f t="shared" si="9"/>
        <v>-3.7333199493177205E-3</v>
      </c>
    </row>
    <row r="611" spans="1:7" ht="18">
      <c r="A611" s="5" t="s">
        <v>692</v>
      </c>
      <c r="B611" s="6">
        <v>16584.55</v>
      </c>
      <c r="C611" s="6">
        <v>16578.45</v>
      </c>
      <c r="D611" s="6">
        <v>16690.75</v>
      </c>
      <c r="E611" s="6">
        <v>16521.900000000001</v>
      </c>
      <c r="F611" s="5" t="s">
        <v>2094</v>
      </c>
      <c r="G611" s="5">
        <f t="shared" si="9"/>
        <v>-4.6231277420674408E-3</v>
      </c>
    </row>
    <row r="612" spans="1:7" ht="18">
      <c r="A612" s="5" t="s">
        <v>693</v>
      </c>
      <c r="B612" s="6">
        <v>16661.400000000001</v>
      </c>
      <c r="C612" s="6">
        <v>16527.900000000001</v>
      </c>
      <c r="D612" s="6">
        <v>16695.5</v>
      </c>
      <c r="E612" s="6">
        <v>16506.150000000001</v>
      </c>
      <c r="F612" s="5" t="s">
        <v>1784</v>
      </c>
      <c r="G612" s="5">
        <f t="shared" si="9"/>
        <v>1.8716933609406666E-2</v>
      </c>
    </row>
    <row r="613" spans="1:7" ht="18">
      <c r="A613" s="5" t="s">
        <v>694</v>
      </c>
      <c r="B613" s="6">
        <v>16352.45</v>
      </c>
      <c r="C613" s="6">
        <v>16296.6</v>
      </c>
      <c r="D613" s="6">
        <v>16370.6</v>
      </c>
      <c r="E613" s="6">
        <v>16221.95</v>
      </c>
      <c r="F613" s="5" t="s">
        <v>2095</v>
      </c>
      <c r="G613" s="5">
        <f t="shared" si="9"/>
        <v>1.1210783228271726E-2</v>
      </c>
    </row>
    <row r="614" spans="1:7" ht="18">
      <c r="A614" s="5" t="s">
        <v>695</v>
      </c>
      <c r="B614" s="6">
        <v>16170.15</v>
      </c>
      <c r="C614" s="6">
        <v>16105</v>
      </c>
      <c r="D614" s="6">
        <v>16204.45</v>
      </c>
      <c r="E614" s="6">
        <v>15903.7</v>
      </c>
      <c r="F614" s="5" t="s">
        <v>2096</v>
      </c>
      <c r="G614" s="5">
        <f t="shared" si="9"/>
        <v>8.9670264262852635E-3</v>
      </c>
    </row>
    <row r="615" spans="1:7" ht="18">
      <c r="A615" s="5" t="s">
        <v>696</v>
      </c>
      <c r="B615" s="6">
        <v>16025.8</v>
      </c>
      <c r="C615" s="6">
        <v>16196.35</v>
      </c>
      <c r="D615" s="6">
        <v>16223.35</v>
      </c>
      <c r="E615" s="6">
        <v>16006.95</v>
      </c>
      <c r="F615" s="5" t="s">
        <v>2097</v>
      </c>
      <c r="G615" s="5">
        <f t="shared" si="9"/>
        <v>-6.1802414065991011E-3</v>
      </c>
    </row>
    <row r="616" spans="1:7" ht="18">
      <c r="A616" s="5" t="s">
        <v>697</v>
      </c>
      <c r="B616" s="6">
        <v>16125.15</v>
      </c>
      <c r="C616" s="6">
        <v>16225.55</v>
      </c>
      <c r="D616" s="6">
        <v>16262.8</v>
      </c>
      <c r="E616" s="6">
        <v>16078.6</v>
      </c>
      <c r="F616" s="5" t="s">
        <v>2098</v>
      </c>
      <c r="G616" s="5">
        <f t="shared" si="9"/>
        <v>-5.5380732363732666E-3</v>
      </c>
    </row>
    <row r="617" spans="1:7" ht="18">
      <c r="A617" s="5" t="s">
        <v>698</v>
      </c>
      <c r="B617" s="6">
        <v>16214.7</v>
      </c>
      <c r="C617" s="6">
        <v>16290.95</v>
      </c>
      <c r="D617" s="6">
        <v>16414.7</v>
      </c>
      <c r="E617" s="6">
        <v>16185.75</v>
      </c>
      <c r="F617" s="5" t="s">
        <v>2099</v>
      </c>
      <c r="G617" s="5">
        <f t="shared" si="9"/>
        <v>-3.168023190952943E-3</v>
      </c>
    </row>
    <row r="618" spans="1:7" ht="18">
      <c r="A618" s="5" t="s">
        <v>699</v>
      </c>
      <c r="B618" s="6">
        <v>16266.15</v>
      </c>
      <c r="C618" s="6">
        <v>16043.8</v>
      </c>
      <c r="D618" s="6">
        <v>16283.05</v>
      </c>
      <c r="E618" s="6">
        <v>16003.85</v>
      </c>
      <c r="F618" s="5" t="s">
        <v>2100</v>
      </c>
      <c r="G618" s="5">
        <f t="shared" si="9"/>
        <v>2.8481561554378136E-2</v>
      </c>
    </row>
    <row r="619" spans="1:7" ht="18">
      <c r="A619" s="5" t="s">
        <v>700</v>
      </c>
      <c r="B619" s="6">
        <v>15809.4</v>
      </c>
      <c r="C619" s="6">
        <v>15917.4</v>
      </c>
      <c r="D619" s="6">
        <v>15984.75</v>
      </c>
      <c r="E619" s="6">
        <v>15775.2</v>
      </c>
      <c r="F619" s="5" t="s">
        <v>2101</v>
      </c>
      <c r="G619" s="5">
        <f t="shared" si="9"/>
        <v>-2.689110763221448E-2</v>
      </c>
    </row>
    <row r="620" spans="1:7" ht="18">
      <c r="A620" s="5" t="s">
        <v>701</v>
      </c>
      <c r="B620" s="6">
        <v>16240.3</v>
      </c>
      <c r="C620" s="6">
        <v>16318.15</v>
      </c>
      <c r="D620" s="6">
        <v>16399.8</v>
      </c>
      <c r="E620" s="6">
        <v>16211.2</v>
      </c>
      <c r="F620" s="5" t="s">
        <v>2102</v>
      </c>
      <c r="G620" s="5">
        <f t="shared" si="9"/>
        <v>-1.1692452931500745E-3</v>
      </c>
    </row>
    <row r="621" spans="1:7" ht="18">
      <c r="A621" s="5" t="s">
        <v>702</v>
      </c>
      <c r="B621" s="6">
        <v>16259.3</v>
      </c>
      <c r="C621" s="6">
        <v>15912.6</v>
      </c>
      <c r="D621" s="6">
        <v>16284.25</v>
      </c>
      <c r="E621" s="6">
        <v>15900.8</v>
      </c>
      <c r="F621" s="5" t="s">
        <v>2103</v>
      </c>
      <c r="G621" s="5">
        <f t="shared" si="9"/>
        <v>2.5981474896775072E-2</v>
      </c>
    </row>
    <row r="622" spans="1:7" ht="18">
      <c r="A622" s="5" t="s">
        <v>717</v>
      </c>
      <c r="B622" s="6">
        <v>15842.3</v>
      </c>
      <c r="C622" s="6">
        <v>15845.1</v>
      </c>
      <c r="D622" s="6">
        <v>15977.95</v>
      </c>
      <c r="E622" s="6">
        <v>15739.65</v>
      </c>
      <c r="F622" s="5" t="s">
        <v>2104</v>
      </c>
      <c r="G622" s="5">
        <f t="shared" si="9"/>
        <v>3.8040233132169052E-3</v>
      </c>
    </row>
    <row r="623" spans="1:7" ht="18">
      <c r="A623" s="5" t="s">
        <v>703</v>
      </c>
      <c r="B623" s="6">
        <v>15782.15</v>
      </c>
      <c r="C623" s="6">
        <v>15977</v>
      </c>
      <c r="D623" s="6">
        <v>16083.6</v>
      </c>
      <c r="E623" s="6">
        <v>15740.85</v>
      </c>
      <c r="F623" s="5" t="s">
        <v>2105</v>
      </c>
      <c r="G623" s="5">
        <f t="shared" si="9"/>
        <v>-1.6365864530401846E-3</v>
      </c>
    </row>
    <row r="624" spans="1:7" ht="18">
      <c r="A624" s="5" t="s">
        <v>704</v>
      </c>
      <c r="B624" s="6">
        <v>15808</v>
      </c>
      <c r="C624" s="6">
        <v>16021.1</v>
      </c>
      <c r="D624" s="6">
        <v>16041.95</v>
      </c>
      <c r="E624" s="6">
        <v>15735.75</v>
      </c>
      <c r="F624" s="5" t="s">
        <v>2106</v>
      </c>
      <c r="G624" s="5">
        <f t="shared" si="9"/>
        <v>-2.2462172034303025E-2</v>
      </c>
    </row>
    <row r="625" spans="1:7" ht="18">
      <c r="A625" s="5" t="s">
        <v>705</v>
      </c>
      <c r="B625" s="6">
        <v>16167.1</v>
      </c>
      <c r="C625" s="6">
        <v>16270.05</v>
      </c>
      <c r="D625" s="6">
        <v>16318.75</v>
      </c>
      <c r="E625" s="6">
        <v>15992.6</v>
      </c>
      <c r="F625" s="5" t="s">
        <v>2107</v>
      </c>
      <c r="G625" s="5">
        <f t="shared" si="9"/>
        <v>-4.5021005067112096E-3</v>
      </c>
    </row>
    <row r="626" spans="1:7" ht="18">
      <c r="A626" s="5" t="s">
        <v>706</v>
      </c>
      <c r="B626" s="6">
        <v>16240.05</v>
      </c>
      <c r="C626" s="6">
        <v>16248.9</v>
      </c>
      <c r="D626" s="6">
        <v>16404.55</v>
      </c>
      <c r="E626" s="6">
        <v>16197.3</v>
      </c>
      <c r="F626" s="5" t="s">
        <v>2108</v>
      </c>
      <c r="G626" s="5">
        <f t="shared" si="9"/>
        <v>-3.798184758416227E-3</v>
      </c>
    </row>
    <row r="627" spans="1:7" ht="18">
      <c r="A627" s="5" t="s">
        <v>707</v>
      </c>
      <c r="B627" s="6">
        <v>16301.85</v>
      </c>
      <c r="C627" s="6">
        <v>16227.7</v>
      </c>
      <c r="D627" s="6">
        <v>16403.7</v>
      </c>
      <c r="E627" s="6">
        <v>16142.1</v>
      </c>
      <c r="F627" s="5" t="s">
        <v>2109</v>
      </c>
      <c r="G627" s="5">
        <f t="shared" si="9"/>
        <v>-6.688476961240644E-3</v>
      </c>
    </row>
    <row r="628" spans="1:7" ht="18">
      <c r="A628" s="5" t="s">
        <v>708</v>
      </c>
      <c r="B628" s="6">
        <v>16411.25</v>
      </c>
      <c r="C628" s="6">
        <v>16415.55</v>
      </c>
      <c r="D628" s="6">
        <v>16484.2</v>
      </c>
      <c r="E628" s="6">
        <v>16340.9</v>
      </c>
      <c r="F628" s="5" t="s">
        <v>2110</v>
      </c>
      <c r="G628" s="5">
        <f t="shared" si="9"/>
        <v>-1.6402181947133422E-2</v>
      </c>
    </row>
    <row r="629" spans="1:7" ht="18">
      <c r="A629" s="5" t="s">
        <v>709</v>
      </c>
      <c r="B629" s="6">
        <v>16682.650000000001</v>
      </c>
      <c r="C629" s="6">
        <v>16854.75</v>
      </c>
      <c r="D629" s="6">
        <v>16945.7</v>
      </c>
      <c r="E629" s="6">
        <v>16651.849999999999</v>
      </c>
      <c r="F629" s="5" t="s">
        <v>2111</v>
      </c>
      <c r="G629" s="5">
        <f t="shared" si="9"/>
        <v>3.0275552722641301E-4</v>
      </c>
    </row>
    <row r="630" spans="1:7" ht="18">
      <c r="A630" s="5" t="s">
        <v>710</v>
      </c>
      <c r="B630" s="6">
        <v>16677.599999999999</v>
      </c>
      <c r="C630" s="6">
        <v>17096.599999999999</v>
      </c>
      <c r="D630" s="6">
        <v>17132.849999999999</v>
      </c>
      <c r="E630" s="6">
        <v>16623.95</v>
      </c>
      <c r="F630" s="5" t="s">
        <v>2112</v>
      </c>
      <c r="G630" s="5">
        <f t="shared" si="9"/>
        <v>-2.3203309652967317E-2</v>
      </c>
    </row>
    <row r="631" spans="1:7" ht="18">
      <c r="A631" s="5" t="s">
        <v>711</v>
      </c>
      <c r="B631" s="6">
        <v>17069.099999999999</v>
      </c>
      <c r="C631" s="6">
        <v>16924.45</v>
      </c>
      <c r="D631" s="6">
        <v>17092.25</v>
      </c>
      <c r="E631" s="6">
        <v>16917.25</v>
      </c>
      <c r="F631" s="5" t="s">
        <v>2113</v>
      </c>
      <c r="G631" s="5">
        <f t="shared" si="9"/>
        <v>-1.957763858873641E-3</v>
      </c>
    </row>
    <row r="632" spans="1:7" ht="18">
      <c r="A632" s="5" t="s">
        <v>712</v>
      </c>
      <c r="B632" s="6">
        <v>17102.55</v>
      </c>
      <c r="C632" s="6">
        <v>17329.25</v>
      </c>
      <c r="D632" s="6">
        <v>17377.650000000001</v>
      </c>
      <c r="E632" s="6">
        <v>17053.25</v>
      </c>
      <c r="F632" s="5" t="s">
        <v>2114</v>
      </c>
      <c r="G632" s="5">
        <f t="shared" si="9"/>
        <v>-8.297570577797668E-3</v>
      </c>
    </row>
    <row r="633" spans="1:7" ht="18">
      <c r="A633" s="5" t="s">
        <v>713</v>
      </c>
      <c r="B633" s="6">
        <v>17245.05</v>
      </c>
      <c r="C633" s="6">
        <v>17189.5</v>
      </c>
      <c r="D633" s="6">
        <v>17322.5</v>
      </c>
      <c r="E633" s="6">
        <v>17071.05</v>
      </c>
      <c r="F633" s="5" t="s">
        <v>2115</v>
      </c>
      <c r="G633" s="5">
        <f t="shared" si="9"/>
        <v>1.2055525496746364E-2</v>
      </c>
    </row>
    <row r="634" spans="1:7" ht="18">
      <c r="A634" s="5" t="s">
        <v>714</v>
      </c>
      <c r="B634" s="6">
        <v>17038.400000000001</v>
      </c>
      <c r="C634" s="6">
        <v>17073.349999999999</v>
      </c>
      <c r="D634" s="6">
        <v>17110.7</v>
      </c>
      <c r="E634" s="6">
        <v>16958.45</v>
      </c>
      <c r="F634" s="5" t="s">
        <v>2116</v>
      </c>
      <c r="G634" s="5">
        <f t="shared" si="9"/>
        <v>-9.4862740866997596E-3</v>
      </c>
    </row>
    <row r="635" spans="1:7" ht="18">
      <c r="A635" s="5" t="s">
        <v>715</v>
      </c>
      <c r="B635" s="6">
        <v>17200.8</v>
      </c>
      <c r="C635" s="6">
        <v>17121.3</v>
      </c>
      <c r="D635" s="6">
        <v>17223.849999999999</v>
      </c>
      <c r="E635" s="6">
        <v>17064.45</v>
      </c>
      <c r="F635" s="5" t="s">
        <v>2117</v>
      </c>
      <c r="G635" s="5">
        <f t="shared" si="9"/>
        <v>1.4455049340358107E-2</v>
      </c>
    </row>
    <row r="636" spans="1:7" ht="18">
      <c r="A636" s="5" t="s">
        <v>716</v>
      </c>
      <c r="B636" s="6">
        <v>16953.95</v>
      </c>
      <c r="C636" s="6">
        <v>17009.05</v>
      </c>
      <c r="D636" s="6">
        <v>17054.3</v>
      </c>
      <c r="E636" s="6">
        <v>16888.7</v>
      </c>
      <c r="F636" s="5" t="s">
        <v>2118</v>
      </c>
      <c r="G636" s="5">
        <f t="shared" si="9"/>
        <v>-1.2776393616003143E-2</v>
      </c>
    </row>
    <row r="637" spans="1:7" ht="18">
      <c r="A637" s="5" t="s">
        <v>718</v>
      </c>
      <c r="B637" s="6">
        <v>17171.95</v>
      </c>
      <c r="C637" s="6">
        <v>17242.75</v>
      </c>
      <c r="D637" s="6">
        <v>17315.3</v>
      </c>
      <c r="E637" s="6">
        <v>17149.2</v>
      </c>
      <c r="F637" s="5" t="s">
        <v>2119</v>
      </c>
      <c r="G637" s="5">
        <f t="shared" si="9"/>
        <v>-1.2767589762518079E-2</v>
      </c>
    </row>
    <row r="638" spans="1:7" ht="18">
      <c r="A638" s="5" t="s">
        <v>719</v>
      </c>
      <c r="B638" s="6">
        <v>17392.599999999999</v>
      </c>
      <c r="C638" s="6">
        <v>17234.599999999999</v>
      </c>
      <c r="D638" s="6">
        <v>17414.7</v>
      </c>
      <c r="E638" s="6">
        <v>17215.5</v>
      </c>
      <c r="F638" s="5" t="s">
        <v>1508</v>
      </c>
      <c r="G638" s="5">
        <f t="shared" si="9"/>
        <v>1.4831219041721086E-2</v>
      </c>
    </row>
    <row r="639" spans="1:7" ht="18">
      <c r="A639" s="5" t="s">
        <v>720</v>
      </c>
      <c r="B639" s="6">
        <v>17136.55</v>
      </c>
      <c r="C639" s="6">
        <v>17045.25</v>
      </c>
      <c r="D639" s="6">
        <v>17186.900000000001</v>
      </c>
      <c r="E639" s="6">
        <v>16978.95</v>
      </c>
      <c r="F639" s="5" t="s">
        <v>2120</v>
      </c>
      <c r="G639" s="5">
        <f t="shared" si="9"/>
        <v>1.0435581223143465E-2</v>
      </c>
    </row>
    <row r="640" spans="1:7" ht="18">
      <c r="A640" s="5" t="s">
        <v>721</v>
      </c>
      <c r="B640" s="6">
        <v>16958.650000000001</v>
      </c>
      <c r="C640" s="6">
        <v>17258.95</v>
      </c>
      <c r="D640" s="6">
        <v>17275.650000000001</v>
      </c>
      <c r="E640" s="6">
        <v>16824.7</v>
      </c>
      <c r="F640" s="5" t="s">
        <v>2121</v>
      </c>
      <c r="G640" s="5">
        <f t="shared" si="9"/>
        <v>-1.2598204259997624E-2</v>
      </c>
    </row>
    <row r="641" spans="1:7" ht="18">
      <c r="A641" s="5" t="s">
        <v>722</v>
      </c>
      <c r="B641" s="6">
        <v>17173.650000000001</v>
      </c>
      <c r="C641" s="6">
        <v>17183.45</v>
      </c>
      <c r="D641" s="6">
        <v>17237.75</v>
      </c>
      <c r="E641" s="6">
        <v>17067.849999999999</v>
      </c>
      <c r="F641" s="5" t="s">
        <v>2122</v>
      </c>
      <c r="G641" s="5">
        <f t="shared" si="9"/>
        <v>-1.7432251023419793E-2</v>
      </c>
    </row>
    <row r="642" spans="1:7" ht="18">
      <c r="A642" s="5" t="s">
        <v>723</v>
      </c>
      <c r="B642" s="6">
        <v>17475.650000000001</v>
      </c>
      <c r="C642" s="6">
        <v>17599.900000000001</v>
      </c>
      <c r="D642" s="6">
        <v>17663.650000000001</v>
      </c>
      <c r="E642" s="6">
        <v>17457.400000000001</v>
      </c>
      <c r="F642" s="5" t="s">
        <v>2123</v>
      </c>
      <c r="G642" s="5">
        <f t="shared" si="9"/>
        <v>-3.1223288839913239E-3</v>
      </c>
    </row>
    <row r="643" spans="1:7" ht="18">
      <c r="A643" s="5" t="s">
        <v>724</v>
      </c>
      <c r="B643" s="6">
        <v>17530.3</v>
      </c>
      <c r="C643" s="6">
        <v>17584.849999999999</v>
      </c>
      <c r="D643" s="6">
        <v>17595.3</v>
      </c>
      <c r="E643" s="6">
        <v>17442.349999999999</v>
      </c>
      <c r="F643" s="5" t="s">
        <v>2124</v>
      </c>
      <c r="G643" s="5">
        <f t="shared" si="9"/>
        <v>-8.217570617932296E-3</v>
      </c>
    </row>
    <row r="644" spans="1:7" ht="18">
      <c r="A644" s="5" t="s">
        <v>725</v>
      </c>
      <c r="B644" s="6">
        <v>17674.95</v>
      </c>
      <c r="C644" s="6">
        <v>17740.900000000001</v>
      </c>
      <c r="D644" s="6">
        <v>17779.05</v>
      </c>
      <c r="E644" s="6">
        <v>17650.95</v>
      </c>
      <c r="F644" s="5" t="s">
        <v>2125</v>
      </c>
      <c r="G644" s="5">
        <f t="shared" ref="G644:G707" si="10">(LN(B644/B645))</f>
        <v>-6.1704741556992595E-3</v>
      </c>
    </row>
    <row r="645" spans="1:7" ht="18">
      <c r="A645" s="5" t="s">
        <v>726</v>
      </c>
      <c r="B645" s="6">
        <v>17784.349999999999</v>
      </c>
      <c r="C645" s="6">
        <v>17698.150000000001</v>
      </c>
      <c r="D645" s="6">
        <v>17842.75</v>
      </c>
      <c r="E645" s="6">
        <v>17600.55</v>
      </c>
      <c r="F645" s="5" t="s">
        <v>2126</v>
      </c>
      <c r="G645" s="5">
        <f t="shared" si="10"/>
        <v>8.1753170308477494E-3</v>
      </c>
    </row>
    <row r="646" spans="1:7" ht="18">
      <c r="A646" s="5" t="s">
        <v>727</v>
      </c>
      <c r="B646" s="6">
        <v>17639.55</v>
      </c>
      <c r="C646" s="6">
        <v>17723.3</v>
      </c>
      <c r="D646" s="6">
        <v>17787.5</v>
      </c>
      <c r="E646" s="6">
        <v>17623.7</v>
      </c>
      <c r="F646" s="5" t="s">
        <v>2127</v>
      </c>
      <c r="G646" s="5">
        <f t="shared" si="10"/>
        <v>-9.4846002028219235E-3</v>
      </c>
    </row>
    <row r="647" spans="1:7" ht="18">
      <c r="A647" s="5" t="s">
        <v>728</v>
      </c>
      <c r="B647" s="6">
        <v>17807.650000000001</v>
      </c>
      <c r="C647" s="6">
        <v>17842.75</v>
      </c>
      <c r="D647" s="6">
        <v>17901</v>
      </c>
      <c r="E647" s="6">
        <v>17779.849999999999</v>
      </c>
      <c r="F647" s="5" t="s">
        <v>2128</v>
      </c>
      <c r="G647" s="5">
        <f t="shared" si="10"/>
        <v>-8.3741459954355391E-3</v>
      </c>
    </row>
    <row r="648" spans="1:7" ht="18">
      <c r="A648" s="5" t="s">
        <v>729</v>
      </c>
      <c r="B648" s="6">
        <v>17957.400000000001</v>
      </c>
      <c r="C648" s="6">
        <v>18080.599999999999</v>
      </c>
      <c r="D648" s="6">
        <v>18095.45</v>
      </c>
      <c r="E648" s="6">
        <v>17921.55</v>
      </c>
      <c r="F648" s="5" t="s">
        <v>2129</v>
      </c>
      <c r="G648" s="5">
        <f t="shared" si="10"/>
        <v>-5.3317464438475612E-3</v>
      </c>
    </row>
    <row r="649" spans="1:7" ht="18">
      <c r="A649" s="5" t="s">
        <v>730</v>
      </c>
      <c r="B649" s="6">
        <v>18053.400000000001</v>
      </c>
      <c r="C649" s="6">
        <v>17809.099999999999</v>
      </c>
      <c r="D649" s="6">
        <v>18114.650000000001</v>
      </c>
      <c r="E649" s="6">
        <v>17791.400000000001</v>
      </c>
      <c r="F649" s="5" t="s">
        <v>2130</v>
      </c>
      <c r="G649" s="5">
        <f t="shared" si="10"/>
        <v>2.144027979090949E-2</v>
      </c>
    </row>
    <row r="650" spans="1:7" ht="18">
      <c r="A650" s="5" t="s">
        <v>746</v>
      </c>
      <c r="B650" s="6">
        <v>17670.45</v>
      </c>
      <c r="C650" s="6">
        <v>17436.900000000001</v>
      </c>
      <c r="D650" s="6">
        <v>17703.7</v>
      </c>
      <c r="E650" s="6">
        <v>17422.7</v>
      </c>
      <c r="F650" s="5" t="s">
        <v>2131</v>
      </c>
      <c r="G650" s="5">
        <f t="shared" si="10"/>
        <v>1.1709189086995933E-2</v>
      </c>
    </row>
    <row r="651" spans="1:7" ht="18">
      <c r="A651" s="5" t="s">
        <v>731</v>
      </c>
      <c r="B651" s="6">
        <v>17464.75</v>
      </c>
      <c r="C651" s="6">
        <v>17519.2</v>
      </c>
      <c r="D651" s="6">
        <v>17559.8</v>
      </c>
      <c r="E651" s="6">
        <v>17435.2</v>
      </c>
      <c r="F651" s="5" t="s">
        <v>2132</v>
      </c>
      <c r="G651" s="5">
        <f t="shared" si="10"/>
        <v>-1.916312115762529E-3</v>
      </c>
    </row>
    <row r="652" spans="1:7" ht="18">
      <c r="A652" s="5" t="s">
        <v>732</v>
      </c>
      <c r="B652" s="6">
        <v>17498.25</v>
      </c>
      <c r="C652" s="6">
        <v>17468.150000000001</v>
      </c>
      <c r="D652" s="6">
        <v>17522.5</v>
      </c>
      <c r="E652" s="6">
        <v>17387.2</v>
      </c>
      <c r="F652" s="5" t="s">
        <v>2133</v>
      </c>
      <c r="G652" s="5">
        <f t="shared" si="10"/>
        <v>9.9330149857725092E-3</v>
      </c>
    </row>
    <row r="653" spans="1:7" ht="18">
      <c r="A653" s="5" t="s">
        <v>733</v>
      </c>
      <c r="B653" s="6">
        <v>17325.3</v>
      </c>
      <c r="C653" s="6">
        <v>17297.2</v>
      </c>
      <c r="D653" s="6">
        <v>17343.650000000001</v>
      </c>
      <c r="E653" s="6">
        <v>17235.7</v>
      </c>
      <c r="F653" s="5" t="s">
        <v>2134</v>
      </c>
      <c r="G653" s="5">
        <f t="shared" si="10"/>
        <v>5.9802246693889541E-3</v>
      </c>
    </row>
    <row r="654" spans="1:7" ht="18">
      <c r="A654" s="5" t="s">
        <v>734</v>
      </c>
      <c r="B654" s="6">
        <v>17222</v>
      </c>
      <c r="C654" s="6">
        <v>17181.849999999999</v>
      </c>
      <c r="D654" s="6">
        <v>17235.099999999999</v>
      </c>
      <c r="E654" s="6">
        <v>17003.900000000001</v>
      </c>
      <c r="F654" s="5" t="s">
        <v>2135</v>
      </c>
      <c r="G654" s="5">
        <f t="shared" si="10"/>
        <v>4.0145508462854406E-3</v>
      </c>
    </row>
    <row r="655" spans="1:7" ht="18">
      <c r="A655" s="5" t="s">
        <v>735</v>
      </c>
      <c r="B655" s="6">
        <v>17153</v>
      </c>
      <c r="C655" s="6">
        <v>17289</v>
      </c>
      <c r="D655" s="6">
        <v>17294.900000000001</v>
      </c>
      <c r="E655" s="6">
        <v>17076.55</v>
      </c>
      <c r="F655" s="5" t="s">
        <v>2136</v>
      </c>
      <c r="G655" s="5">
        <f t="shared" si="10"/>
        <v>-4.0580988470762082E-3</v>
      </c>
    </row>
    <row r="656" spans="1:7" ht="18">
      <c r="A656" s="5" t="s">
        <v>736</v>
      </c>
      <c r="B656" s="6">
        <v>17222.75</v>
      </c>
      <c r="C656" s="6">
        <v>17094.95</v>
      </c>
      <c r="D656" s="6">
        <v>17291.75</v>
      </c>
      <c r="E656" s="6">
        <v>17091.150000000001</v>
      </c>
      <c r="F656" s="5" t="s">
        <v>2137</v>
      </c>
      <c r="G656" s="5">
        <f t="shared" si="10"/>
        <v>-1.3287534883735959E-3</v>
      </c>
    </row>
    <row r="657" spans="1:7" ht="18">
      <c r="A657" s="5" t="s">
        <v>737</v>
      </c>
      <c r="B657" s="6">
        <v>17245.650000000001</v>
      </c>
      <c r="C657" s="6">
        <v>17405.05</v>
      </c>
      <c r="D657" s="6">
        <v>17442.400000000001</v>
      </c>
      <c r="E657" s="6">
        <v>17199.599999999999</v>
      </c>
      <c r="F657" s="5" t="s">
        <v>2138</v>
      </c>
      <c r="G657" s="5">
        <f t="shared" si="10"/>
        <v>-4.0421163708296457E-3</v>
      </c>
    </row>
    <row r="658" spans="1:7" ht="18">
      <c r="A658" s="5" t="s">
        <v>738</v>
      </c>
      <c r="B658" s="6">
        <v>17315.5</v>
      </c>
      <c r="C658" s="6">
        <v>17120.400000000001</v>
      </c>
      <c r="D658" s="6">
        <v>17334.400000000001</v>
      </c>
      <c r="E658" s="6">
        <v>17006.3</v>
      </c>
      <c r="F658" s="5" t="s">
        <v>2139</v>
      </c>
      <c r="G658" s="5">
        <f t="shared" si="10"/>
        <v>1.1494880163363386E-2</v>
      </c>
    </row>
    <row r="659" spans="1:7" ht="18">
      <c r="A659" s="5" t="s">
        <v>739</v>
      </c>
      <c r="B659" s="6">
        <v>17117.599999999999</v>
      </c>
      <c r="C659" s="6">
        <v>17329.5</v>
      </c>
      <c r="D659" s="6">
        <v>17353.349999999999</v>
      </c>
      <c r="E659" s="6">
        <v>17096.400000000001</v>
      </c>
      <c r="F659" s="5" t="s">
        <v>2140</v>
      </c>
      <c r="G659" s="5">
        <f t="shared" si="10"/>
        <v>-9.850492312713139E-3</v>
      </c>
    </row>
    <row r="660" spans="1:7" ht="18">
      <c r="A660" s="5" t="s">
        <v>740</v>
      </c>
      <c r="B660" s="6">
        <v>17287.05</v>
      </c>
      <c r="C660" s="6">
        <v>17202.900000000001</v>
      </c>
      <c r="D660" s="6">
        <v>17344.599999999999</v>
      </c>
      <c r="E660" s="6">
        <v>17175.75</v>
      </c>
      <c r="F660" s="5" t="s">
        <v>2141</v>
      </c>
      <c r="G660" s="5">
        <f t="shared" si="10"/>
        <v>1.8195374494415762E-2</v>
      </c>
    </row>
    <row r="661" spans="1:7" ht="18">
      <c r="A661" s="5" t="s">
        <v>741</v>
      </c>
      <c r="B661" s="6">
        <v>16975.349999999999</v>
      </c>
      <c r="C661" s="6">
        <v>16876.650000000001</v>
      </c>
      <c r="D661" s="6">
        <v>16987.900000000001</v>
      </c>
      <c r="E661" s="6">
        <v>16837.849999999999</v>
      </c>
      <c r="F661" s="5" t="s">
        <v>2142</v>
      </c>
      <c r="G661" s="5">
        <f t="shared" si="10"/>
        <v>1.8571599232414908E-2</v>
      </c>
    </row>
    <row r="662" spans="1:7" ht="18">
      <c r="A662" s="5" t="s">
        <v>742</v>
      </c>
      <c r="B662" s="6">
        <v>16663</v>
      </c>
      <c r="C662" s="6">
        <v>16900.650000000001</v>
      </c>
      <c r="D662" s="6">
        <v>16927.75</v>
      </c>
      <c r="E662" s="6">
        <v>16555</v>
      </c>
      <c r="F662" s="5" t="s">
        <v>2143</v>
      </c>
      <c r="G662" s="5">
        <f t="shared" si="10"/>
        <v>-1.2423260902022252E-2</v>
      </c>
    </row>
    <row r="663" spans="1:7" ht="18">
      <c r="A663" s="5" t="s">
        <v>743</v>
      </c>
      <c r="B663" s="6">
        <v>16871.3</v>
      </c>
      <c r="C663" s="6">
        <v>16633.7</v>
      </c>
      <c r="D663" s="6">
        <v>16887.95</v>
      </c>
      <c r="E663" s="6">
        <v>16606.5</v>
      </c>
      <c r="F663" s="5" t="s">
        <v>2144</v>
      </c>
      <c r="G663" s="5">
        <f t="shared" si="10"/>
        <v>1.4378601088806696E-2</v>
      </c>
    </row>
    <row r="664" spans="1:7" ht="18">
      <c r="A664" s="5" t="s">
        <v>744</v>
      </c>
      <c r="B664" s="6">
        <v>16630.45</v>
      </c>
      <c r="C664" s="6">
        <v>16528.8</v>
      </c>
      <c r="D664" s="6">
        <v>16694.400000000001</v>
      </c>
      <c r="E664" s="6">
        <v>16470.900000000001</v>
      </c>
      <c r="F664" s="5" t="s">
        <v>2145</v>
      </c>
      <c r="G664" s="5">
        <f t="shared" si="10"/>
        <v>2.1399331273389121E-3</v>
      </c>
    </row>
    <row r="665" spans="1:7" ht="18">
      <c r="A665" s="5" t="s">
        <v>745</v>
      </c>
      <c r="B665" s="6">
        <v>16594.900000000001</v>
      </c>
      <c r="C665" s="6">
        <v>16757.099999999999</v>
      </c>
      <c r="D665" s="6">
        <v>16757.3</v>
      </c>
      <c r="E665" s="6">
        <v>16447.900000000001</v>
      </c>
      <c r="F665" s="5" t="s">
        <v>2146</v>
      </c>
      <c r="G665" s="5">
        <f t="shared" si="10"/>
        <v>1.5151966019218735E-2</v>
      </c>
    </row>
    <row r="666" spans="1:7" ht="18">
      <c r="A666" s="5" t="s">
        <v>747</v>
      </c>
      <c r="B666" s="6">
        <v>16345.35</v>
      </c>
      <c r="C666" s="6">
        <v>16078</v>
      </c>
      <c r="D666" s="6">
        <v>16418.05</v>
      </c>
      <c r="E666" s="6">
        <v>15990</v>
      </c>
      <c r="F666" s="5" t="s">
        <v>2147</v>
      </c>
      <c r="G666" s="5">
        <f t="shared" si="10"/>
        <v>2.0514459110673795E-2</v>
      </c>
    </row>
    <row r="667" spans="1:7" ht="18">
      <c r="A667" s="5" t="s">
        <v>748</v>
      </c>
      <c r="B667" s="6">
        <v>16013.45</v>
      </c>
      <c r="C667" s="6">
        <v>15747.75</v>
      </c>
      <c r="D667" s="6">
        <v>16028.75</v>
      </c>
      <c r="E667" s="6">
        <v>15671.45</v>
      </c>
      <c r="F667" s="5" t="s">
        <v>2148</v>
      </c>
      <c r="G667" s="5">
        <f t="shared" si="10"/>
        <v>9.4301847641446827E-3</v>
      </c>
    </row>
    <row r="668" spans="1:7" ht="18">
      <c r="A668" s="5" t="s">
        <v>749</v>
      </c>
      <c r="B668" s="6">
        <v>15863.15</v>
      </c>
      <c r="C668" s="6">
        <v>15867.95</v>
      </c>
      <c r="D668" s="6">
        <v>15944.6</v>
      </c>
      <c r="E668" s="6">
        <v>15711.45</v>
      </c>
      <c r="F668" s="5" t="s">
        <v>2149</v>
      </c>
      <c r="G668" s="5">
        <f t="shared" si="10"/>
        <v>-2.3807904631442889E-2</v>
      </c>
    </row>
    <row r="669" spans="1:7" ht="18">
      <c r="A669" s="5" t="s">
        <v>750</v>
      </c>
      <c r="B669" s="6">
        <v>16245.35</v>
      </c>
      <c r="C669" s="6">
        <v>16339.45</v>
      </c>
      <c r="D669" s="6">
        <v>16456</v>
      </c>
      <c r="E669" s="6">
        <v>16133.8</v>
      </c>
      <c r="F669" s="5" t="s">
        <v>2150</v>
      </c>
      <c r="G669" s="5">
        <f t="shared" si="10"/>
        <v>-1.5435478124563093E-2</v>
      </c>
    </row>
    <row r="670" spans="1:7" ht="18">
      <c r="A670" s="5" t="s">
        <v>751</v>
      </c>
      <c r="B670" s="6">
        <v>16498.05</v>
      </c>
      <c r="C670" s="6">
        <v>16723.2</v>
      </c>
      <c r="D670" s="6">
        <v>16768.95</v>
      </c>
      <c r="E670" s="6">
        <v>16442.95</v>
      </c>
      <c r="F670" s="5" t="s">
        <v>2151</v>
      </c>
      <c r="G670" s="5">
        <f t="shared" si="10"/>
        <v>-6.5188727710802086E-3</v>
      </c>
    </row>
    <row r="671" spans="1:7" ht="18">
      <c r="A671" s="5" t="s">
        <v>752</v>
      </c>
      <c r="B671" s="6">
        <v>16605.95</v>
      </c>
      <c r="C671" s="6">
        <v>16593.099999999999</v>
      </c>
      <c r="D671" s="6">
        <v>16678.5</v>
      </c>
      <c r="E671" s="6">
        <v>16478.650000000001</v>
      </c>
      <c r="F671" s="5" t="s">
        <v>2152</v>
      </c>
      <c r="G671" s="5">
        <f t="shared" si="10"/>
        <v>-1.1254660360669237E-2</v>
      </c>
    </row>
    <row r="672" spans="1:7" ht="18">
      <c r="A672" s="5" t="s">
        <v>753</v>
      </c>
      <c r="B672" s="6">
        <v>16793.900000000001</v>
      </c>
      <c r="C672" s="6">
        <v>16481.599999999999</v>
      </c>
      <c r="D672" s="6">
        <v>16815.900000000001</v>
      </c>
      <c r="E672" s="6">
        <v>16356.3</v>
      </c>
      <c r="F672" s="5" t="s">
        <v>2153</v>
      </c>
      <c r="G672" s="5">
        <f t="shared" si="10"/>
        <v>8.101131524734604E-3</v>
      </c>
    </row>
    <row r="673" spans="1:7" ht="18">
      <c r="A673" s="5" t="s">
        <v>754</v>
      </c>
      <c r="B673" s="6">
        <v>16658.400000000001</v>
      </c>
      <c r="C673" s="6">
        <v>16515.650000000001</v>
      </c>
      <c r="D673" s="6">
        <v>16748.8</v>
      </c>
      <c r="E673" s="6">
        <v>16478.3</v>
      </c>
      <c r="F673" s="5" t="s">
        <v>2154</v>
      </c>
      <c r="G673" s="5">
        <f t="shared" si="10"/>
        <v>2.4947846739819746E-2</v>
      </c>
    </row>
    <row r="674" spans="1:7" ht="18">
      <c r="A674" s="5" t="s">
        <v>755</v>
      </c>
      <c r="B674" s="6">
        <v>16247.95</v>
      </c>
      <c r="C674" s="6">
        <v>16548.900000000001</v>
      </c>
      <c r="D674" s="6">
        <v>16705.25</v>
      </c>
      <c r="E674" s="6">
        <v>16203.25</v>
      </c>
      <c r="F674" s="5" t="s">
        <v>2155</v>
      </c>
      <c r="G674" s="5">
        <f t="shared" si="10"/>
        <v>-4.8960281051569063E-2</v>
      </c>
    </row>
    <row r="675" spans="1:7" ht="18">
      <c r="A675" s="5" t="s">
        <v>756</v>
      </c>
      <c r="B675" s="6">
        <v>17063.25</v>
      </c>
      <c r="C675" s="6">
        <v>17194.5</v>
      </c>
      <c r="D675" s="6">
        <v>17220.7</v>
      </c>
      <c r="E675" s="6">
        <v>17027.849999999999</v>
      </c>
      <c r="F675" s="5" t="s">
        <v>2156</v>
      </c>
      <c r="G675" s="5">
        <f t="shared" si="10"/>
        <v>-1.6951910709848976E-3</v>
      </c>
    </row>
    <row r="676" spans="1:7" ht="18">
      <c r="A676" s="5" t="s">
        <v>757</v>
      </c>
      <c r="B676" s="6">
        <v>17092.2</v>
      </c>
      <c r="C676" s="6">
        <v>16847.95</v>
      </c>
      <c r="D676" s="6">
        <v>17148.55</v>
      </c>
      <c r="E676" s="6">
        <v>16843.8</v>
      </c>
      <c r="F676" s="5" t="s">
        <v>2157</v>
      </c>
      <c r="G676" s="5">
        <f t="shared" si="10"/>
        <v>-6.6737179109929989E-3</v>
      </c>
    </row>
    <row r="677" spans="1:7" ht="18">
      <c r="A677" s="5" t="s">
        <v>758</v>
      </c>
      <c r="B677" s="6">
        <v>17206.650000000001</v>
      </c>
      <c r="C677" s="6">
        <v>17192.25</v>
      </c>
      <c r="D677" s="6">
        <v>17351.05</v>
      </c>
      <c r="E677" s="6">
        <v>17070.7</v>
      </c>
      <c r="F677" s="5" t="s">
        <v>2158</v>
      </c>
      <c r="G677" s="5">
        <f t="shared" si="10"/>
        <v>-4.0396830734258891E-3</v>
      </c>
    </row>
    <row r="678" spans="1:7" ht="18">
      <c r="A678" s="5" t="s">
        <v>759</v>
      </c>
      <c r="B678" s="6">
        <v>17276.3</v>
      </c>
      <c r="C678" s="6">
        <v>17236.05</v>
      </c>
      <c r="D678" s="6">
        <v>17380.8</v>
      </c>
      <c r="E678" s="6">
        <v>17219.2</v>
      </c>
      <c r="F678" s="5" t="s">
        <v>2159</v>
      </c>
      <c r="G678" s="5">
        <f t="shared" si="10"/>
        <v>-1.6367420349265715E-3</v>
      </c>
    </row>
    <row r="679" spans="1:7" ht="18">
      <c r="A679" s="5" t="s">
        <v>760</v>
      </c>
      <c r="B679" s="6">
        <v>17304.599999999999</v>
      </c>
      <c r="C679" s="6">
        <v>17396.55</v>
      </c>
      <c r="D679" s="6">
        <v>17442.900000000001</v>
      </c>
      <c r="E679" s="6">
        <v>17235.849999999999</v>
      </c>
      <c r="F679" s="5" t="s">
        <v>2160</v>
      </c>
      <c r="G679" s="5">
        <f t="shared" si="10"/>
        <v>-1.0165537396252585E-3</v>
      </c>
    </row>
    <row r="680" spans="1:7" ht="18">
      <c r="A680" s="5" t="s">
        <v>761</v>
      </c>
      <c r="B680" s="6">
        <v>17322.2</v>
      </c>
      <c r="C680" s="6">
        <v>17408.45</v>
      </c>
      <c r="D680" s="6">
        <v>17490.599999999999</v>
      </c>
      <c r="E680" s="6">
        <v>17257.7</v>
      </c>
      <c r="F680" s="5" t="s">
        <v>2161</v>
      </c>
      <c r="G680" s="5">
        <f t="shared" si="10"/>
        <v>-1.7447909452098886E-3</v>
      </c>
    </row>
    <row r="681" spans="1:7" ht="18">
      <c r="A681" s="5" t="s">
        <v>762</v>
      </c>
      <c r="B681" s="6">
        <v>17352.45</v>
      </c>
      <c r="C681" s="6">
        <v>16933.25</v>
      </c>
      <c r="D681" s="6">
        <v>17375</v>
      </c>
      <c r="E681" s="6">
        <v>16839.25</v>
      </c>
      <c r="F681" s="5" t="s">
        <v>2162</v>
      </c>
      <c r="G681" s="5">
        <f t="shared" si="10"/>
        <v>2.9810441021687707E-2</v>
      </c>
    </row>
    <row r="682" spans="1:7" ht="18">
      <c r="A682" s="5" t="s">
        <v>763</v>
      </c>
      <c r="B682" s="6">
        <v>16842.8</v>
      </c>
      <c r="C682" s="6">
        <v>17076.150000000001</v>
      </c>
      <c r="D682" s="6">
        <v>17099.5</v>
      </c>
      <c r="E682" s="6">
        <v>16809.650000000001</v>
      </c>
      <c r="F682" s="5" t="s">
        <v>2163</v>
      </c>
      <c r="G682" s="5">
        <f t="shared" si="10"/>
        <v>-3.1094737081558063E-2</v>
      </c>
    </row>
    <row r="683" spans="1:7" ht="18">
      <c r="A683" s="5" t="s">
        <v>764</v>
      </c>
      <c r="B683" s="6">
        <v>17374.75</v>
      </c>
      <c r="C683" s="6">
        <v>17451</v>
      </c>
      <c r="D683" s="6">
        <v>17454.75</v>
      </c>
      <c r="E683" s="6">
        <v>17303</v>
      </c>
      <c r="F683" s="5" t="s">
        <v>2164</v>
      </c>
      <c r="G683" s="5">
        <f t="shared" si="10"/>
        <v>-1.3213230321500876E-2</v>
      </c>
    </row>
    <row r="684" spans="1:7" ht="18">
      <c r="A684" s="5" t="s">
        <v>765</v>
      </c>
      <c r="B684" s="6">
        <v>17605.849999999999</v>
      </c>
      <c r="C684" s="6">
        <v>17554.099999999999</v>
      </c>
      <c r="D684" s="6">
        <v>17639.45</v>
      </c>
      <c r="E684" s="6">
        <v>17427.150000000001</v>
      </c>
      <c r="F684" s="5" t="s">
        <v>2165</v>
      </c>
      <c r="G684" s="5">
        <f t="shared" si="10"/>
        <v>8.1010661276622389E-3</v>
      </c>
    </row>
    <row r="685" spans="1:7" ht="18">
      <c r="A685" s="5" t="s">
        <v>766</v>
      </c>
      <c r="B685" s="6">
        <v>17463.8</v>
      </c>
      <c r="C685" s="6">
        <v>17370.099999999999</v>
      </c>
      <c r="D685" s="6">
        <v>17477.150000000001</v>
      </c>
      <c r="E685" s="6">
        <v>17339</v>
      </c>
      <c r="F685" s="5" t="s">
        <v>2166</v>
      </c>
      <c r="G685" s="5">
        <f t="shared" si="10"/>
        <v>1.1347480211462859E-2</v>
      </c>
    </row>
    <row r="686" spans="1:7" ht="18">
      <c r="A686" s="5" t="s">
        <v>767</v>
      </c>
      <c r="B686" s="6">
        <v>17266.75</v>
      </c>
      <c r="C686" s="6">
        <v>17279.849999999999</v>
      </c>
      <c r="D686" s="6">
        <v>17306.45</v>
      </c>
      <c r="E686" s="6">
        <v>17043.650000000001</v>
      </c>
      <c r="F686" s="5" t="s">
        <v>2167</v>
      </c>
      <c r="G686" s="5">
        <f t="shared" si="10"/>
        <v>3.0829177834033228E-3</v>
      </c>
    </row>
    <row r="687" spans="1:7" ht="18">
      <c r="A687" s="5" t="s">
        <v>784</v>
      </c>
      <c r="B687" s="6">
        <v>17213.599999999999</v>
      </c>
      <c r="C687" s="6">
        <v>17456.3</v>
      </c>
      <c r="D687" s="6">
        <v>17536.75</v>
      </c>
      <c r="E687" s="6">
        <v>17119.400000000001</v>
      </c>
      <c r="F687" s="5" t="s">
        <v>2168</v>
      </c>
      <c r="G687" s="5">
        <f t="shared" si="10"/>
        <v>-1.7432106933369305E-2</v>
      </c>
    </row>
    <row r="688" spans="1:7" ht="18">
      <c r="A688" s="5" t="s">
        <v>768</v>
      </c>
      <c r="B688" s="6">
        <v>17516.3</v>
      </c>
      <c r="C688" s="6">
        <v>17590.2</v>
      </c>
      <c r="D688" s="6">
        <v>17617.8</v>
      </c>
      <c r="E688" s="6">
        <v>17462.55</v>
      </c>
      <c r="F688" s="5" t="s">
        <v>2169</v>
      </c>
      <c r="G688" s="5">
        <f t="shared" si="10"/>
        <v>-2.5031016732770949E-3</v>
      </c>
    </row>
    <row r="689" spans="1:7" ht="18">
      <c r="A689" s="5" t="s">
        <v>769</v>
      </c>
      <c r="B689" s="6">
        <v>17560.2</v>
      </c>
      <c r="C689" s="6">
        <v>17767.75</v>
      </c>
      <c r="D689" s="6">
        <v>17781.150000000001</v>
      </c>
      <c r="E689" s="6">
        <v>17511.150000000001</v>
      </c>
      <c r="F689" s="5" t="s">
        <v>2170</v>
      </c>
      <c r="G689" s="5">
        <f t="shared" si="10"/>
        <v>-1.2439252422007897E-2</v>
      </c>
    </row>
    <row r="690" spans="1:7" ht="18">
      <c r="A690" s="5" t="s">
        <v>770</v>
      </c>
      <c r="B690" s="6">
        <v>17780</v>
      </c>
      <c r="C690" s="6">
        <v>17706.2</v>
      </c>
      <c r="D690" s="6">
        <v>17794.599999999999</v>
      </c>
      <c r="E690" s="6">
        <v>17674.8</v>
      </c>
      <c r="F690" s="5" t="s">
        <v>2171</v>
      </c>
      <c r="G690" s="5">
        <f t="shared" si="10"/>
        <v>1.1491534770912802E-2</v>
      </c>
    </row>
    <row r="691" spans="1:7" ht="18">
      <c r="A691" s="5" t="s">
        <v>771</v>
      </c>
      <c r="B691" s="6">
        <v>17576.849999999999</v>
      </c>
      <c r="C691" s="6">
        <v>17529.45</v>
      </c>
      <c r="D691" s="6">
        <v>17622.400000000001</v>
      </c>
      <c r="E691" s="6">
        <v>17244.55</v>
      </c>
      <c r="F691" s="5" t="s">
        <v>2172</v>
      </c>
      <c r="G691" s="5">
        <f t="shared" si="10"/>
        <v>1.3575374518897244E-2</v>
      </c>
    </row>
    <row r="692" spans="1:7" ht="18">
      <c r="A692" s="5" t="s">
        <v>772</v>
      </c>
      <c r="B692" s="6">
        <v>17339.849999999999</v>
      </c>
      <c r="C692" s="6">
        <v>17301.05</v>
      </c>
      <c r="D692" s="6">
        <v>17410</v>
      </c>
      <c r="E692" s="6">
        <v>17264.150000000001</v>
      </c>
      <c r="F692" s="5" t="s">
        <v>2173</v>
      </c>
      <c r="G692" s="5">
        <f t="shared" si="10"/>
        <v>1.3814828701121379E-2</v>
      </c>
    </row>
    <row r="693" spans="1:7" ht="18">
      <c r="A693" s="5" t="s">
        <v>773</v>
      </c>
      <c r="B693" s="6">
        <v>17101.95</v>
      </c>
      <c r="C693" s="6">
        <v>17208.3</v>
      </c>
      <c r="D693" s="6">
        <v>17373.5</v>
      </c>
      <c r="E693" s="6">
        <v>17077.099999999999</v>
      </c>
      <c r="F693" s="5" t="s">
        <v>2174</v>
      </c>
      <c r="G693" s="5">
        <f t="shared" si="10"/>
        <v>-4.7936257388604811E-4</v>
      </c>
    </row>
    <row r="694" spans="1:7" ht="18">
      <c r="A694" s="5" t="s">
        <v>774</v>
      </c>
      <c r="B694" s="6">
        <v>17110.150000000001</v>
      </c>
      <c r="C694" s="6">
        <v>17062</v>
      </c>
      <c r="D694" s="6">
        <v>17182.5</v>
      </c>
      <c r="E694" s="6">
        <v>16866.75</v>
      </c>
      <c r="F694" s="5" t="s">
        <v>2175</v>
      </c>
      <c r="G694" s="5">
        <f t="shared" si="10"/>
        <v>-9.7592674103367961E-3</v>
      </c>
    </row>
    <row r="695" spans="1:7" ht="18">
      <c r="A695" s="5" t="s">
        <v>775</v>
      </c>
      <c r="B695" s="6">
        <v>17277.95</v>
      </c>
      <c r="C695" s="6">
        <v>17001.55</v>
      </c>
      <c r="D695" s="6">
        <v>17309.150000000001</v>
      </c>
      <c r="E695" s="6">
        <v>16836.8</v>
      </c>
      <c r="F695" s="5" t="s">
        <v>2176</v>
      </c>
      <c r="G695" s="5">
        <f t="shared" si="10"/>
        <v>7.4854279782373646E-3</v>
      </c>
    </row>
    <row r="696" spans="1:7" ht="18">
      <c r="A696" s="5" t="s">
        <v>776</v>
      </c>
      <c r="B696" s="6">
        <v>17149.099999999999</v>
      </c>
      <c r="C696" s="6">
        <v>17575.150000000001</v>
      </c>
      <c r="D696" s="6">
        <v>17599.400000000001</v>
      </c>
      <c r="E696" s="6">
        <v>16997.849999999999</v>
      </c>
      <c r="F696" s="5" t="s">
        <v>2177</v>
      </c>
      <c r="G696" s="5">
        <f t="shared" si="10"/>
        <v>-2.6927165310979384E-2</v>
      </c>
    </row>
    <row r="697" spans="1:7" ht="18">
      <c r="A697" s="5" t="s">
        <v>777</v>
      </c>
      <c r="B697" s="6">
        <v>17617.150000000001</v>
      </c>
      <c r="C697" s="6">
        <v>17613.7</v>
      </c>
      <c r="D697" s="6">
        <v>17707.599999999999</v>
      </c>
      <c r="E697" s="6">
        <v>17485.849999999999</v>
      </c>
      <c r="F697" s="5" t="s">
        <v>1962</v>
      </c>
      <c r="G697" s="5">
        <f t="shared" si="10"/>
        <v>-7.9069449649056857E-3</v>
      </c>
    </row>
    <row r="698" spans="1:7" ht="18">
      <c r="A698" s="5" t="s">
        <v>778</v>
      </c>
      <c r="B698" s="6">
        <v>17757</v>
      </c>
      <c r="C698" s="6">
        <v>17921</v>
      </c>
      <c r="D698" s="6">
        <v>17943.7</v>
      </c>
      <c r="E698" s="6">
        <v>17648.45</v>
      </c>
      <c r="F698" s="5" t="s">
        <v>2178</v>
      </c>
      <c r="G698" s="5">
        <f t="shared" si="10"/>
        <v>-1.0163862100486327E-2</v>
      </c>
    </row>
    <row r="699" spans="1:7" ht="18">
      <c r="A699" s="5" t="s">
        <v>779</v>
      </c>
      <c r="B699" s="6">
        <v>17938.400000000001</v>
      </c>
      <c r="C699" s="6">
        <v>18129.2</v>
      </c>
      <c r="D699" s="6">
        <v>18129.2</v>
      </c>
      <c r="E699" s="6">
        <v>17884.900000000001</v>
      </c>
      <c r="F699" s="5" t="s">
        <v>2179</v>
      </c>
      <c r="G699" s="5">
        <f t="shared" si="10"/>
        <v>-9.6890064780822838E-3</v>
      </c>
    </row>
    <row r="700" spans="1:7" ht="18">
      <c r="A700" s="5" t="s">
        <v>780</v>
      </c>
      <c r="B700" s="6">
        <v>18113.05</v>
      </c>
      <c r="C700" s="6">
        <v>18337.2</v>
      </c>
      <c r="D700" s="6">
        <v>18350.95</v>
      </c>
      <c r="E700" s="6">
        <v>18085.900000000001</v>
      </c>
      <c r="F700" s="5" t="s">
        <v>2180</v>
      </c>
      <c r="G700" s="5">
        <f t="shared" si="10"/>
        <v>-1.0710911914286183E-2</v>
      </c>
    </row>
    <row r="701" spans="1:7" ht="18">
      <c r="A701" s="5" t="s">
        <v>781</v>
      </c>
      <c r="B701" s="6">
        <v>18308.099999999999</v>
      </c>
      <c r="C701" s="6">
        <v>18235.650000000001</v>
      </c>
      <c r="D701" s="6">
        <v>18321.55</v>
      </c>
      <c r="E701" s="6">
        <v>18228.75</v>
      </c>
      <c r="F701" s="5" t="s">
        <v>2181</v>
      </c>
      <c r="G701" s="5">
        <f t="shared" si="10"/>
        <v>2.8634859715560308E-3</v>
      </c>
    </row>
    <row r="702" spans="1:7" ht="18">
      <c r="A702" s="5" t="s">
        <v>782</v>
      </c>
      <c r="B702" s="6">
        <v>18255.75</v>
      </c>
      <c r="C702" s="6">
        <v>18185</v>
      </c>
      <c r="D702" s="6">
        <v>18286.95</v>
      </c>
      <c r="E702" s="6">
        <v>18119.650000000001</v>
      </c>
      <c r="F702" s="5" t="s">
        <v>2182</v>
      </c>
      <c r="G702" s="5">
        <f t="shared" si="10"/>
        <v>-1.1228708258463262E-4</v>
      </c>
    </row>
    <row r="703" spans="1:7" ht="18">
      <c r="A703" s="5" t="s">
        <v>783</v>
      </c>
      <c r="B703" s="6">
        <v>18257.8</v>
      </c>
      <c r="C703" s="6">
        <v>18257</v>
      </c>
      <c r="D703" s="6">
        <v>18272.25</v>
      </c>
      <c r="E703" s="6">
        <v>18163.8</v>
      </c>
      <c r="F703" s="5" t="s">
        <v>2183</v>
      </c>
      <c r="G703" s="5">
        <f t="shared" si="10"/>
        <v>2.4924505947533245E-3</v>
      </c>
    </row>
    <row r="704" spans="1:7" ht="18">
      <c r="A704" s="5" t="s">
        <v>785</v>
      </c>
      <c r="B704" s="6">
        <v>18212.349999999999</v>
      </c>
      <c r="C704" s="6">
        <v>18170.400000000001</v>
      </c>
      <c r="D704" s="6">
        <v>18227.95</v>
      </c>
      <c r="E704" s="6">
        <v>18128.8</v>
      </c>
      <c r="F704" s="5" t="s">
        <v>2184</v>
      </c>
      <c r="G704" s="5">
        <f t="shared" si="10"/>
        <v>8.6357417794735106E-3</v>
      </c>
    </row>
    <row r="705" spans="1:7" ht="18">
      <c r="A705" s="5" t="s">
        <v>786</v>
      </c>
      <c r="B705" s="6">
        <v>18055.75</v>
      </c>
      <c r="C705" s="6">
        <v>17997.75</v>
      </c>
      <c r="D705" s="6">
        <v>18081.25</v>
      </c>
      <c r="E705" s="6">
        <v>17964.400000000001</v>
      </c>
      <c r="F705" s="5" t="s">
        <v>2185</v>
      </c>
      <c r="G705" s="5">
        <f t="shared" si="10"/>
        <v>2.9091191803581893E-3</v>
      </c>
    </row>
    <row r="706" spans="1:7" ht="18">
      <c r="A706" s="5" t="s">
        <v>787</v>
      </c>
      <c r="B706" s="6">
        <v>18003.3</v>
      </c>
      <c r="C706" s="6">
        <v>17913.3</v>
      </c>
      <c r="D706" s="6">
        <v>18017.45</v>
      </c>
      <c r="E706" s="6">
        <v>17879.150000000001</v>
      </c>
      <c r="F706" s="5" t="s">
        <v>2186</v>
      </c>
      <c r="G706" s="5">
        <f t="shared" si="10"/>
        <v>1.064338838998579E-2</v>
      </c>
    </row>
    <row r="707" spans="1:7" ht="18">
      <c r="A707" s="5" t="s">
        <v>788</v>
      </c>
      <c r="B707" s="6">
        <v>17812.7</v>
      </c>
      <c r="C707" s="6">
        <v>17797.599999999999</v>
      </c>
      <c r="D707" s="6">
        <v>17905</v>
      </c>
      <c r="E707" s="6">
        <v>17704.55</v>
      </c>
      <c r="F707" s="5" t="s">
        <v>2187</v>
      </c>
      <c r="G707" s="5">
        <f t="shared" si="10"/>
        <v>3.7571827114337929E-3</v>
      </c>
    </row>
    <row r="708" spans="1:7" ht="18">
      <c r="A708" s="5" t="s">
        <v>789</v>
      </c>
      <c r="B708" s="6">
        <v>17745.900000000001</v>
      </c>
      <c r="C708" s="6">
        <v>17768.5</v>
      </c>
      <c r="D708" s="6">
        <v>17797.95</v>
      </c>
      <c r="E708" s="6">
        <v>17655.55</v>
      </c>
      <c r="F708" s="5" t="s">
        <v>2188</v>
      </c>
      <c r="G708" s="5">
        <f t="shared" ref="G708:G749" si="11">(LN(B708/B709))</f>
        <v>-1.0055830065243644E-2</v>
      </c>
    </row>
    <row r="709" spans="1:7" ht="18">
      <c r="A709" s="5" t="s">
        <v>790</v>
      </c>
      <c r="B709" s="6">
        <v>17925.25</v>
      </c>
      <c r="C709" s="6">
        <v>17820.099999999999</v>
      </c>
      <c r="D709" s="6">
        <v>17944.7</v>
      </c>
      <c r="E709" s="6">
        <v>17748.849999999999</v>
      </c>
      <c r="F709" s="5" t="s">
        <v>2189</v>
      </c>
      <c r="G709" s="5">
        <f t="shared" si="11"/>
        <v>6.7169757589339947E-3</v>
      </c>
    </row>
    <row r="710" spans="1:7" ht="18">
      <c r="A710" s="5" t="s">
        <v>791</v>
      </c>
      <c r="B710" s="6">
        <v>17805.25</v>
      </c>
      <c r="C710" s="6">
        <v>17681.400000000001</v>
      </c>
      <c r="D710" s="6">
        <v>17827.599999999999</v>
      </c>
      <c r="E710" s="6">
        <v>17593.55</v>
      </c>
      <c r="F710" s="5" t="s">
        <v>2190</v>
      </c>
      <c r="G710" s="5">
        <f t="shared" si="11"/>
        <v>1.0135293409169081E-2</v>
      </c>
    </row>
    <row r="711" spans="1:7" ht="18">
      <c r="A711" s="5" t="s">
        <v>792</v>
      </c>
      <c r="B711" s="6">
        <v>17625.7</v>
      </c>
      <c r="C711" s="6">
        <v>17387.150000000001</v>
      </c>
      <c r="D711" s="6">
        <v>17646.650000000001</v>
      </c>
      <c r="E711" s="6">
        <v>17383.3</v>
      </c>
      <c r="F711" s="5" t="s">
        <v>2191</v>
      </c>
      <c r="G711" s="5">
        <f t="shared" si="11"/>
        <v>1.5532155674438485E-2</v>
      </c>
    </row>
    <row r="712" spans="1:7" ht="18">
      <c r="A712" s="5" t="s">
        <v>793</v>
      </c>
      <c r="B712" s="6">
        <v>17354.05</v>
      </c>
      <c r="C712" s="6">
        <v>17244.5</v>
      </c>
      <c r="D712" s="6">
        <v>17400.8</v>
      </c>
      <c r="E712" s="6">
        <v>17238.5</v>
      </c>
      <c r="F712" s="5" t="s">
        <v>2192</v>
      </c>
      <c r="G712" s="5">
        <f t="shared" si="11"/>
        <v>8.686899930872365E-3</v>
      </c>
    </row>
    <row r="713" spans="1:7" ht="18">
      <c r="A713" s="5" t="s">
        <v>794</v>
      </c>
      <c r="B713" s="6">
        <v>17203.95</v>
      </c>
      <c r="C713" s="6">
        <v>17201.45</v>
      </c>
      <c r="D713" s="6">
        <v>17264.05</v>
      </c>
      <c r="E713" s="6">
        <v>17146.349999999999</v>
      </c>
      <c r="F713" s="5" t="s">
        <v>2193</v>
      </c>
      <c r="G713" s="5">
        <f t="shared" si="11"/>
        <v>-5.6076044069777991E-4</v>
      </c>
    </row>
    <row r="714" spans="1:7" ht="18">
      <c r="A714" s="5" t="s">
        <v>795</v>
      </c>
      <c r="B714" s="6">
        <v>17213.599999999999</v>
      </c>
      <c r="C714" s="6">
        <v>17220.099999999999</v>
      </c>
      <c r="D714" s="6">
        <v>17285.95</v>
      </c>
      <c r="E714" s="6">
        <v>17176.650000000001</v>
      </c>
      <c r="F714" s="5" t="s">
        <v>2194</v>
      </c>
      <c r="G714" s="5">
        <f t="shared" si="11"/>
        <v>-1.1408881875360657E-3</v>
      </c>
    </row>
    <row r="715" spans="1:7" ht="18">
      <c r="A715" s="5" t="s">
        <v>796</v>
      </c>
      <c r="B715" s="6">
        <v>17233.25</v>
      </c>
      <c r="C715" s="6">
        <v>17177.599999999999</v>
      </c>
      <c r="D715" s="6">
        <v>17250.25</v>
      </c>
      <c r="E715" s="6">
        <v>17161.150000000001</v>
      </c>
      <c r="F715" s="5" t="s">
        <v>2195</v>
      </c>
      <c r="G715" s="5">
        <f t="shared" si="11"/>
        <v>8.5666107599145849E-3</v>
      </c>
    </row>
    <row r="716" spans="1:7" ht="18">
      <c r="A716" s="5" t="s">
        <v>797</v>
      </c>
      <c r="B716" s="6">
        <v>17086.25</v>
      </c>
      <c r="C716" s="6">
        <v>16937.75</v>
      </c>
      <c r="D716" s="6">
        <v>17112.05</v>
      </c>
      <c r="E716" s="6">
        <v>16833.2</v>
      </c>
      <c r="F716" s="5" t="s">
        <v>2196</v>
      </c>
      <c r="G716" s="5">
        <f t="shared" si="11"/>
        <v>4.8401385192229909E-3</v>
      </c>
    </row>
    <row r="717" spans="1:7" ht="18">
      <c r="A717" s="5" t="s">
        <v>798</v>
      </c>
      <c r="B717" s="6">
        <v>17003.75</v>
      </c>
      <c r="C717" s="6">
        <v>17149.5</v>
      </c>
      <c r="D717" s="6">
        <v>17155.599999999999</v>
      </c>
      <c r="E717" s="6">
        <v>16909.599999999999</v>
      </c>
      <c r="F717" s="5" t="s">
        <v>2197</v>
      </c>
      <c r="G717" s="5">
        <f t="shared" si="11"/>
        <v>-4.0409312434183352E-3</v>
      </c>
    </row>
    <row r="718" spans="1:7" ht="18">
      <c r="A718" s="5" t="s">
        <v>799</v>
      </c>
      <c r="B718" s="6">
        <v>17072.599999999999</v>
      </c>
      <c r="C718" s="6">
        <v>17066.8</v>
      </c>
      <c r="D718" s="6">
        <v>17118.650000000001</v>
      </c>
      <c r="E718" s="6">
        <v>17015.55</v>
      </c>
      <c r="F718" s="5" t="s">
        <v>2198</v>
      </c>
      <c r="G718" s="5">
        <f t="shared" si="11"/>
        <v>6.885523140111989E-3</v>
      </c>
    </row>
    <row r="719" spans="1:7" ht="18">
      <c r="A719" s="5" t="s">
        <v>800</v>
      </c>
      <c r="B719" s="6">
        <v>16955.45</v>
      </c>
      <c r="C719" s="6">
        <v>16865.55</v>
      </c>
      <c r="D719" s="6">
        <v>16971</v>
      </c>
      <c r="E719" s="6">
        <v>16819.5</v>
      </c>
      <c r="F719" s="5" t="s">
        <v>2199</v>
      </c>
      <c r="G719" s="5">
        <f t="shared" si="11"/>
        <v>1.0947055769810723E-2</v>
      </c>
    </row>
    <row r="720" spans="1:7" ht="18">
      <c r="A720" s="5" t="s">
        <v>801</v>
      </c>
      <c r="B720" s="6">
        <v>16770.849999999999</v>
      </c>
      <c r="C720" s="6">
        <v>16773.150000000001</v>
      </c>
      <c r="D720" s="6">
        <v>16936.400000000001</v>
      </c>
      <c r="E720" s="6">
        <v>16688.25</v>
      </c>
      <c r="F720" s="5" t="s">
        <v>2200</v>
      </c>
      <c r="G720" s="5">
        <f t="shared" si="11"/>
        <v>9.3845089143681712E-3</v>
      </c>
    </row>
    <row r="721" spans="1:7" ht="18">
      <c r="A721" s="5" t="s">
        <v>802</v>
      </c>
      <c r="B721" s="6">
        <v>16614.2</v>
      </c>
      <c r="C721" s="6">
        <v>16824.25</v>
      </c>
      <c r="D721" s="6">
        <v>16840.099999999999</v>
      </c>
      <c r="E721" s="6">
        <v>16410.2</v>
      </c>
      <c r="F721" s="5" t="s">
        <v>2201</v>
      </c>
      <c r="G721" s="5">
        <f t="shared" si="11"/>
        <v>-2.208462525426377E-2</v>
      </c>
    </row>
    <row r="722" spans="1:7" ht="18">
      <c r="A722" s="5" t="s">
        <v>803</v>
      </c>
      <c r="B722" s="6">
        <v>16985.2</v>
      </c>
      <c r="C722" s="6">
        <v>17276</v>
      </c>
      <c r="D722" s="6">
        <v>17298.150000000001</v>
      </c>
      <c r="E722" s="6">
        <v>16966.45</v>
      </c>
      <c r="F722" s="5" t="s">
        <v>2202</v>
      </c>
      <c r="G722" s="5">
        <f t="shared" si="11"/>
        <v>-1.5377008913403054E-2</v>
      </c>
    </row>
    <row r="723" spans="1:7" ht="18">
      <c r="A723" s="5" t="s">
        <v>804</v>
      </c>
      <c r="B723" s="6">
        <v>17248.400000000001</v>
      </c>
      <c r="C723" s="6">
        <v>17373</v>
      </c>
      <c r="D723" s="6">
        <v>17379.349999999999</v>
      </c>
      <c r="E723" s="6">
        <v>17184.95</v>
      </c>
      <c r="F723" s="5" t="s">
        <v>2203</v>
      </c>
      <c r="G723" s="5">
        <f t="shared" si="11"/>
        <v>1.5665890444361708E-3</v>
      </c>
    </row>
    <row r="724" spans="1:7" ht="18">
      <c r="A724" s="5" t="s">
        <v>805</v>
      </c>
      <c r="B724" s="6">
        <v>17221.400000000001</v>
      </c>
      <c r="C724" s="6">
        <v>17323.650000000001</v>
      </c>
      <c r="D724" s="6">
        <v>17351.2</v>
      </c>
      <c r="E724" s="6">
        <v>17192.2</v>
      </c>
      <c r="F724" s="5" t="s">
        <v>2204</v>
      </c>
      <c r="G724" s="5">
        <f t="shared" si="11"/>
        <v>-5.9919765456759484E-3</v>
      </c>
    </row>
    <row r="725" spans="1:7" ht="18">
      <c r="A725" s="5" t="s">
        <v>806</v>
      </c>
      <c r="B725" s="6">
        <v>17324.900000000001</v>
      </c>
      <c r="C725" s="6">
        <v>17283.2</v>
      </c>
      <c r="D725" s="6">
        <v>17376.2</v>
      </c>
      <c r="E725" s="6">
        <v>17225.8</v>
      </c>
      <c r="F725" s="5" t="s">
        <v>2205</v>
      </c>
      <c r="G725" s="5">
        <f t="shared" si="11"/>
        <v>-2.4990537072034653E-3</v>
      </c>
    </row>
    <row r="726" spans="1:7" ht="18">
      <c r="A726" s="5" t="s">
        <v>807</v>
      </c>
      <c r="B726" s="6">
        <v>17368.25</v>
      </c>
      <c r="C726" s="6">
        <v>17619.099999999999</v>
      </c>
      <c r="D726" s="6">
        <v>17639.5</v>
      </c>
      <c r="E726" s="6">
        <v>17355.95</v>
      </c>
      <c r="F726" s="5" t="s">
        <v>2206</v>
      </c>
      <c r="G726" s="5">
        <f t="shared" si="11"/>
        <v>-8.2025600706723129E-3</v>
      </c>
    </row>
    <row r="727" spans="1:7" ht="18">
      <c r="A727" s="5" t="s">
        <v>808</v>
      </c>
      <c r="B727" s="6">
        <v>17511.3</v>
      </c>
      <c r="C727" s="6">
        <v>17476.05</v>
      </c>
      <c r="D727" s="6">
        <v>17534.349999999999</v>
      </c>
      <c r="E727" s="6">
        <v>17405.25</v>
      </c>
      <c r="F727" s="5" t="s">
        <v>2207</v>
      </c>
      <c r="G727" s="5">
        <f t="shared" si="11"/>
        <v>-3.1688799131232727E-4</v>
      </c>
    </row>
    <row r="728" spans="1:7" ht="18">
      <c r="A728" s="5" t="s">
        <v>809</v>
      </c>
      <c r="B728" s="6">
        <v>17516.849999999999</v>
      </c>
      <c r="C728" s="6">
        <v>17524.400000000001</v>
      </c>
      <c r="D728" s="6">
        <v>17543.25</v>
      </c>
      <c r="E728" s="6">
        <v>17379.599999999999</v>
      </c>
      <c r="F728" s="5" t="s">
        <v>2208</v>
      </c>
      <c r="G728" s="5">
        <f t="shared" si="11"/>
        <v>2.6924610252884998E-3</v>
      </c>
    </row>
    <row r="729" spans="1:7" ht="18">
      <c r="A729" s="5" t="s">
        <v>810</v>
      </c>
      <c r="B729" s="6">
        <v>17469.75</v>
      </c>
      <c r="C729" s="6">
        <v>17315.25</v>
      </c>
      <c r="D729" s="6">
        <v>17484.599999999999</v>
      </c>
      <c r="E729" s="6">
        <v>17308.95</v>
      </c>
      <c r="F729" s="5" t="s">
        <v>2209</v>
      </c>
      <c r="G729" s="5">
        <f t="shared" si="11"/>
        <v>1.6916999510179991E-2</v>
      </c>
    </row>
    <row r="730" spans="1:7" ht="18">
      <c r="A730" s="5" t="s">
        <v>811</v>
      </c>
      <c r="B730" s="6">
        <v>17176.7</v>
      </c>
      <c r="C730" s="6">
        <v>17044.099999999999</v>
      </c>
      <c r="D730" s="6">
        <v>17251.650000000001</v>
      </c>
      <c r="E730" s="6">
        <v>16987.75</v>
      </c>
      <c r="F730" s="5" t="s">
        <v>2210</v>
      </c>
      <c r="G730" s="5">
        <f t="shared" si="11"/>
        <v>1.5515602865605863E-2</v>
      </c>
    </row>
    <row r="731" spans="1:7" ht="18">
      <c r="A731" s="5" t="s">
        <v>812</v>
      </c>
      <c r="B731" s="6">
        <v>16912.25</v>
      </c>
      <c r="C731" s="6">
        <v>17209.05</v>
      </c>
      <c r="D731" s="6">
        <v>17216.75</v>
      </c>
      <c r="E731" s="6">
        <v>16891.7</v>
      </c>
      <c r="F731" s="5" t="s">
        <v>2211</v>
      </c>
      <c r="G731" s="5">
        <f t="shared" si="11"/>
        <v>-1.6679293525066932E-2</v>
      </c>
    </row>
    <row r="732" spans="1:7" ht="18">
      <c r="A732" s="5" t="s">
        <v>813</v>
      </c>
      <c r="B732" s="6">
        <v>17196.7</v>
      </c>
      <c r="C732" s="6">
        <v>17424.900000000001</v>
      </c>
      <c r="D732" s="6">
        <v>17489.8</v>
      </c>
      <c r="E732" s="6">
        <v>17180.8</v>
      </c>
      <c r="F732" s="5" t="s">
        <v>2212</v>
      </c>
      <c r="G732" s="5">
        <f t="shared" si="11"/>
        <v>-1.1847524364121427E-2</v>
      </c>
    </row>
    <row r="733" spans="1:7" ht="18">
      <c r="A733" s="5" t="s">
        <v>814</v>
      </c>
      <c r="B733" s="6">
        <v>17401.650000000001</v>
      </c>
      <c r="C733" s="6">
        <v>17183.2</v>
      </c>
      <c r="D733" s="6">
        <v>17420.349999999999</v>
      </c>
      <c r="E733" s="6">
        <v>17149.3</v>
      </c>
      <c r="F733" s="5" t="s">
        <v>2213</v>
      </c>
      <c r="G733" s="5">
        <f t="shared" si="11"/>
        <v>1.358191816862196E-2</v>
      </c>
    </row>
    <row r="734" spans="1:7" ht="18">
      <c r="A734" s="5" t="s">
        <v>815</v>
      </c>
      <c r="B734" s="6">
        <v>17166.900000000001</v>
      </c>
      <c r="C734" s="6">
        <v>17104.400000000001</v>
      </c>
      <c r="D734" s="6">
        <v>17213.05</v>
      </c>
      <c r="E734" s="6">
        <v>17064.25</v>
      </c>
      <c r="F734" s="5" t="s">
        <v>2214</v>
      </c>
      <c r="G734" s="5">
        <f t="shared" si="11"/>
        <v>1.0758491006561958E-2</v>
      </c>
    </row>
    <row r="735" spans="1:7" ht="18">
      <c r="A735" s="5" t="s">
        <v>816</v>
      </c>
      <c r="B735" s="6">
        <v>16983.2</v>
      </c>
      <c r="C735" s="6">
        <v>17051.150000000001</v>
      </c>
      <c r="D735" s="6">
        <v>17324.650000000001</v>
      </c>
      <c r="E735" s="6">
        <v>16931.400000000001</v>
      </c>
      <c r="F735" s="5" t="s">
        <v>2215</v>
      </c>
      <c r="G735" s="5">
        <f t="shared" si="11"/>
        <v>-4.1572283164124264E-3</v>
      </c>
    </row>
    <row r="736" spans="1:7" ht="18">
      <c r="A736" s="5" t="s">
        <v>817</v>
      </c>
      <c r="B736" s="6">
        <v>17053.95</v>
      </c>
      <c r="C736" s="6">
        <v>17055.8</v>
      </c>
      <c r="D736" s="6">
        <v>17160.7</v>
      </c>
      <c r="E736" s="6">
        <v>16782.400000000001</v>
      </c>
      <c r="F736" s="5" t="s">
        <v>2216</v>
      </c>
      <c r="G736" s="5">
        <f t="shared" si="11"/>
        <v>1.6138311738437181E-3</v>
      </c>
    </row>
    <row r="737" spans="1:7" ht="18">
      <c r="A737" s="5" t="s">
        <v>818</v>
      </c>
      <c r="B737" s="6">
        <v>17026.45</v>
      </c>
      <c r="C737" s="6">
        <v>17338.75</v>
      </c>
      <c r="D737" s="6">
        <v>17355.400000000001</v>
      </c>
      <c r="E737" s="6">
        <v>16985.7</v>
      </c>
      <c r="F737" s="5" t="s">
        <v>2217</v>
      </c>
      <c r="G737" s="5">
        <f t="shared" si="11"/>
        <v>-2.9502149772621358E-2</v>
      </c>
    </row>
    <row r="738" spans="1:7" ht="18">
      <c r="A738" s="5" t="s">
        <v>819</v>
      </c>
      <c r="B738" s="6">
        <v>17536.25</v>
      </c>
      <c r="C738" s="6">
        <v>17417.3</v>
      </c>
      <c r="D738" s="6">
        <v>17564.349999999999</v>
      </c>
      <c r="E738" s="6">
        <v>17351.7</v>
      </c>
      <c r="F738" s="5" t="s">
        <v>2218</v>
      </c>
      <c r="G738" s="5">
        <f t="shared" si="11"/>
        <v>6.9353921488597555E-3</v>
      </c>
    </row>
    <row r="739" spans="1:7" ht="18">
      <c r="A739" s="5" t="s">
        <v>820</v>
      </c>
      <c r="B739" s="6">
        <v>17415.05</v>
      </c>
      <c r="C739" s="6">
        <v>17550.05</v>
      </c>
      <c r="D739" s="6">
        <v>17600.599999999999</v>
      </c>
      <c r="E739" s="6">
        <v>17354</v>
      </c>
      <c r="F739" s="5" t="s">
        <v>1814</v>
      </c>
      <c r="G739" s="5">
        <f t="shared" si="11"/>
        <v>-5.0575162788005449E-3</v>
      </c>
    </row>
    <row r="740" spans="1:7" ht="18">
      <c r="A740" s="5" t="s">
        <v>821</v>
      </c>
      <c r="B740" s="6">
        <v>17503.349999999999</v>
      </c>
      <c r="C740" s="6">
        <v>17281.75</v>
      </c>
      <c r="D740" s="6">
        <v>17553.7</v>
      </c>
      <c r="E740" s="6">
        <v>17216.099999999999</v>
      </c>
      <c r="F740" s="5" t="s">
        <v>2127</v>
      </c>
      <c r="G740" s="5">
        <f t="shared" si="11"/>
        <v>4.9713875910040546E-3</v>
      </c>
    </row>
    <row r="741" spans="1:7" ht="18">
      <c r="A741" s="5" t="s">
        <v>822</v>
      </c>
      <c r="B741" s="6">
        <v>17416.55</v>
      </c>
      <c r="C741" s="6">
        <v>17796.25</v>
      </c>
      <c r="D741" s="6">
        <v>17805.25</v>
      </c>
      <c r="E741" s="6">
        <v>17280.45</v>
      </c>
      <c r="F741" s="5" t="s">
        <v>2219</v>
      </c>
      <c r="G741" s="5">
        <f t="shared" si="11"/>
        <v>-1.9798067728082253E-2</v>
      </c>
    </row>
    <row r="742" spans="1:7" ht="18">
      <c r="A742" s="5" t="s">
        <v>823</v>
      </c>
      <c r="B742" s="6">
        <v>17764.8</v>
      </c>
      <c r="C742" s="6">
        <v>17890.55</v>
      </c>
      <c r="D742" s="6">
        <v>17945.599999999999</v>
      </c>
      <c r="E742" s="6">
        <v>17688.5</v>
      </c>
      <c r="F742" s="5" t="s">
        <v>2220</v>
      </c>
      <c r="G742" s="5">
        <f t="shared" si="11"/>
        <v>-7.5063196902765391E-3</v>
      </c>
    </row>
    <row r="743" spans="1:7" ht="18">
      <c r="A743" s="5" t="s">
        <v>824</v>
      </c>
      <c r="B743" s="6">
        <v>17898.650000000001</v>
      </c>
      <c r="C743" s="6">
        <v>17939.349999999999</v>
      </c>
      <c r="D743" s="6">
        <v>18022.650000000001</v>
      </c>
      <c r="E743" s="6">
        <v>17879.25</v>
      </c>
      <c r="F743" s="5" t="s">
        <v>2221</v>
      </c>
      <c r="G743" s="5">
        <f t="shared" si="11"/>
        <v>-5.6020214558960254E-3</v>
      </c>
    </row>
    <row r="744" spans="1:7" ht="18">
      <c r="A744" s="5" t="s">
        <v>825</v>
      </c>
      <c r="B744" s="6">
        <v>17999.2</v>
      </c>
      <c r="C744" s="6">
        <v>18127.05</v>
      </c>
      <c r="D744" s="6">
        <v>18132.650000000001</v>
      </c>
      <c r="E744" s="6">
        <v>17958.8</v>
      </c>
      <c r="F744" s="5" t="s">
        <v>2222</v>
      </c>
      <c r="G744" s="5">
        <f t="shared" si="11"/>
        <v>-6.1065890087613648E-3</v>
      </c>
    </row>
    <row r="745" spans="1:7" ht="18">
      <c r="A745" s="5" t="s">
        <v>826</v>
      </c>
      <c r="B745" s="6">
        <v>18109.45</v>
      </c>
      <c r="C745" s="6">
        <v>18140.95</v>
      </c>
      <c r="D745" s="6">
        <v>18210.150000000001</v>
      </c>
      <c r="E745" s="6">
        <v>18071.3</v>
      </c>
      <c r="F745" s="5" t="s">
        <v>2223</v>
      </c>
      <c r="G745" s="5">
        <f t="shared" si="11"/>
        <v>3.700410401166087E-4</v>
      </c>
    </row>
    <row r="746" spans="1:7" ht="18">
      <c r="A746" s="5" t="s">
        <v>827</v>
      </c>
      <c r="B746" s="6">
        <v>18102.75</v>
      </c>
      <c r="C746" s="6">
        <v>17977.599999999999</v>
      </c>
      <c r="D746" s="6">
        <v>18123</v>
      </c>
      <c r="E746" s="6">
        <v>17905.900000000001</v>
      </c>
      <c r="F746" s="5" t="s">
        <v>2224</v>
      </c>
      <c r="G746" s="5">
        <f t="shared" si="11"/>
        <v>1.2739096598234837E-2</v>
      </c>
    </row>
    <row r="747" spans="1:7" ht="18">
      <c r="A747" s="5" t="s">
        <v>828</v>
      </c>
      <c r="B747" s="6">
        <v>17873.599999999999</v>
      </c>
      <c r="C747" s="6">
        <v>17967.45</v>
      </c>
      <c r="D747" s="6">
        <v>17971.349999999999</v>
      </c>
      <c r="E747" s="6">
        <v>17798.2</v>
      </c>
      <c r="F747" s="5" t="s">
        <v>2225</v>
      </c>
      <c r="G747" s="5">
        <f t="shared" si="11"/>
        <v>-8.0020933646903214E-3</v>
      </c>
    </row>
    <row r="748" spans="1:7" ht="18">
      <c r="A748" s="5" t="s">
        <v>829</v>
      </c>
      <c r="B748" s="6">
        <v>18017.2</v>
      </c>
      <c r="C748" s="6">
        <v>17973.45</v>
      </c>
      <c r="D748" s="6">
        <v>18061.25</v>
      </c>
      <c r="E748" s="6">
        <v>17915</v>
      </c>
      <c r="F748" s="5" t="s">
        <v>2226</v>
      </c>
      <c r="G748" s="5">
        <f t="shared" si="11"/>
        <v>-1.5002172720921161E-3</v>
      </c>
    </row>
    <row r="749" spans="1:7" ht="18">
      <c r="A749" s="5" t="s">
        <v>830</v>
      </c>
      <c r="B749" s="6">
        <v>18044.25</v>
      </c>
      <c r="C749" s="6">
        <v>18084.349999999999</v>
      </c>
      <c r="D749" s="6">
        <v>18112.599999999999</v>
      </c>
      <c r="E749" s="6">
        <v>17983.05</v>
      </c>
      <c r="F749" s="5" t="s">
        <v>2227</v>
      </c>
      <c r="G749" s="5">
        <f t="shared" si="11"/>
        <v>-1.3457834157164536E-3</v>
      </c>
    </row>
    <row r="750" spans="1:7" ht="18">
      <c r="A750" s="5" t="s">
        <v>831</v>
      </c>
      <c r="B750" s="6">
        <v>18068.55</v>
      </c>
      <c r="C750" s="6">
        <v>18040.2</v>
      </c>
      <c r="D750" s="6">
        <v>18087.8</v>
      </c>
      <c r="E750" s="6">
        <v>17836.099999999999</v>
      </c>
      <c r="F750" s="5" t="s">
        <v>2228</v>
      </c>
      <c r="G750" s="5"/>
    </row>
  </sheetData>
  <mergeCells count="1">
    <mergeCell ref="A1:F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33"/>
  <sheetViews>
    <sheetView zoomScale="120" zoomScaleNormal="120" workbookViewId="0">
      <selection activeCell="F3" sqref="F3"/>
    </sheetView>
  </sheetViews>
  <sheetFormatPr defaultColWidth="9" defaultRowHeight="14.4"/>
  <cols>
    <col min="1" max="1" width="18.6640625" customWidth="1"/>
    <col min="2" max="2" width="14.6640625" customWidth="1"/>
    <col min="3" max="3" width="10.44140625" customWidth="1"/>
    <col min="4" max="4" width="11.6640625" customWidth="1"/>
    <col min="5" max="5" width="12.33203125" customWidth="1"/>
    <col min="6" max="6" width="19.6640625" customWidth="1"/>
    <col min="8" max="8" width="14.44140625" customWidth="1"/>
    <col min="9" max="9" width="17" customWidth="1"/>
  </cols>
  <sheetData>
    <row r="1" spans="1:6" ht="18">
      <c r="A1" s="79" t="s">
        <v>12</v>
      </c>
      <c r="B1" s="79"/>
      <c r="C1" s="79"/>
      <c r="D1" s="79"/>
      <c r="E1" s="79"/>
      <c r="F1" s="1" t="s">
        <v>886</v>
      </c>
    </row>
    <row r="2" spans="1:6" ht="18">
      <c r="A2" s="1" t="s">
        <v>17</v>
      </c>
      <c r="B2" s="1" t="s">
        <v>18</v>
      </c>
      <c r="C2" s="1" t="s">
        <v>888</v>
      </c>
      <c r="D2" s="1" t="s">
        <v>889</v>
      </c>
      <c r="E2" s="1" t="s">
        <v>890</v>
      </c>
      <c r="F2" s="1" t="s">
        <v>891</v>
      </c>
    </row>
    <row r="3" spans="1:6" ht="18">
      <c r="A3" s="2" t="s">
        <v>32</v>
      </c>
      <c r="B3" s="3">
        <v>6.77</v>
      </c>
      <c r="C3" s="4">
        <v>6.7809999999999997</v>
      </c>
      <c r="D3" s="4">
        <v>6.7869999999999999</v>
      </c>
      <c r="E3" s="4">
        <v>6.7670000000000003</v>
      </c>
      <c r="F3" s="5">
        <f>LN(B3/B4)</f>
        <v>-2.9498546464212347E-3</v>
      </c>
    </row>
    <row r="4" spans="1:6" ht="18">
      <c r="A4" s="2" t="s">
        <v>39</v>
      </c>
      <c r="B4" s="3">
        <v>6.79</v>
      </c>
      <c r="C4" s="4">
        <v>6.7939999999999996</v>
      </c>
      <c r="D4" s="4">
        <v>6.8</v>
      </c>
      <c r="E4" s="4">
        <v>6.7850000000000001</v>
      </c>
      <c r="F4" s="5">
        <f t="shared" ref="F4:F67" si="0">LN(B4/B5)</f>
        <v>0</v>
      </c>
    </row>
    <row r="5" spans="1:6" ht="18">
      <c r="A5" s="2" t="s">
        <v>44</v>
      </c>
      <c r="B5" s="3">
        <v>6.79</v>
      </c>
      <c r="C5" s="4">
        <v>6.8380000000000001</v>
      </c>
      <c r="D5" s="4">
        <v>6.8380000000000001</v>
      </c>
      <c r="E5" s="4">
        <v>6.7830000000000004</v>
      </c>
      <c r="F5" s="5">
        <f t="shared" si="0"/>
        <v>-1.3246009737178223E-3</v>
      </c>
    </row>
    <row r="6" spans="1:6" ht="18">
      <c r="A6" s="2" t="s">
        <v>49</v>
      </c>
      <c r="B6" s="3">
        <v>6.7990000000000004</v>
      </c>
      <c r="C6" s="4">
        <v>6.8019999999999996</v>
      </c>
      <c r="D6" s="4">
        <v>6.8049999999999997</v>
      </c>
      <c r="E6" s="4">
        <v>6.7930000000000001</v>
      </c>
      <c r="F6" s="5">
        <f t="shared" si="0"/>
        <v>1.324600973717821E-3</v>
      </c>
    </row>
    <row r="7" spans="1:6" ht="18">
      <c r="A7" s="2" t="s">
        <v>52</v>
      </c>
      <c r="B7" s="3">
        <v>6.79</v>
      </c>
      <c r="C7" s="4">
        <v>6.8310000000000004</v>
      </c>
      <c r="D7" s="4">
        <v>6.8310000000000004</v>
      </c>
      <c r="E7" s="4">
        <v>6.7949999999999999</v>
      </c>
      <c r="F7" s="5">
        <f t="shared" si="0"/>
        <v>-7.4829782082562078E-3</v>
      </c>
    </row>
    <row r="8" spans="1:6" ht="18">
      <c r="A8" s="2" t="s">
        <v>55</v>
      </c>
      <c r="B8" s="3">
        <v>6.8410000000000002</v>
      </c>
      <c r="C8" s="4">
        <v>6.8410000000000002</v>
      </c>
      <c r="D8" s="4">
        <v>6.8470000000000004</v>
      </c>
      <c r="E8" s="4">
        <v>6.8319999999999999</v>
      </c>
      <c r="F8" s="5">
        <f t="shared" si="0"/>
        <v>2.0485813427176245E-3</v>
      </c>
    </row>
    <row r="9" spans="1:6" ht="18">
      <c r="A9" s="2" t="s">
        <v>56</v>
      </c>
      <c r="B9" s="3">
        <v>6.827</v>
      </c>
      <c r="C9" s="4">
        <v>6.8490000000000002</v>
      </c>
      <c r="D9" s="4">
        <v>6.8490000000000002</v>
      </c>
      <c r="E9" s="4">
        <v>6.8259999999999996</v>
      </c>
      <c r="F9" s="5">
        <f t="shared" si="0"/>
        <v>-2.9252617027827141E-3</v>
      </c>
    </row>
    <row r="10" spans="1:6" ht="18">
      <c r="A10" s="2" t="s">
        <v>58</v>
      </c>
      <c r="B10" s="3">
        <v>6.8470000000000004</v>
      </c>
      <c r="C10" s="4">
        <v>6.875</v>
      </c>
      <c r="D10" s="4">
        <v>6.875</v>
      </c>
      <c r="E10" s="4">
        <v>6.8369999999999997</v>
      </c>
      <c r="F10" s="5">
        <f t="shared" si="0"/>
        <v>-2.0426035698278295E-3</v>
      </c>
    </row>
    <row r="11" spans="1:6" ht="18">
      <c r="A11" s="2" t="s">
        <v>60</v>
      </c>
      <c r="B11" s="3">
        <v>6.8609999999999998</v>
      </c>
      <c r="C11" s="4">
        <v>6.875</v>
      </c>
      <c r="D11" s="4">
        <v>6.875</v>
      </c>
      <c r="E11" s="4">
        <v>6.8559999999999999</v>
      </c>
      <c r="F11" s="5">
        <f t="shared" si="0"/>
        <v>2.3347449683416635E-3</v>
      </c>
    </row>
    <row r="12" spans="1:6" ht="18">
      <c r="A12" s="2" t="s">
        <v>61</v>
      </c>
      <c r="B12" s="3">
        <v>6.8449999999999998</v>
      </c>
      <c r="C12" s="4">
        <v>6.8360000000000003</v>
      </c>
      <c r="D12" s="4">
        <v>6.8490000000000002</v>
      </c>
      <c r="E12" s="4">
        <v>6.8179999999999996</v>
      </c>
      <c r="F12" s="5">
        <f t="shared" si="0"/>
        <v>3.3657747439582524E-3</v>
      </c>
    </row>
    <row r="13" spans="1:6" ht="18">
      <c r="A13" s="2" t="s">
        <v>62</v>
      </c>
      <c r="B13" s="3">
        <v>6.8220000000000001</v>
      </c>
      <c r="C13" s="4">
        <v>6.843</v>
      </c>
      <c r="D13" s="4">
        <v>6.843</v>
      </c>
      <c r="E13" s="4">
        <v>6.8079999999999998</v>
      </c>
      <c r="F13" s="5">
        <f t="shared" si="0"/>
        <v>5.8651028074269097E-4</v>
      </c>
    </row>
    <row r="14" spans="1:6" ht="18">
      <c r="A14" s="2" t="s">
        <v>63</v>
      </c>
      <c r="B14" s="3">
        <v>6.8179999999999996</v>
      </c>
      <c r="C14" s="4">
        <v>6.8310000000000004</v>
      </c>
      <c r="D14" s="4">
        <v>6.8330000000000002</v>
      </c>
      <c r="E14" s="4">
        <v>6.8109999999999999</v>
      </c>
      <c r="F14" s="5">
        <f t="shared" si="0"/>
        <v>-2.0512827705574722E-3</v>
      </c>
    </row>
    <row r="15" spans="1:6" ht="18">
      <c r="A15" s="2" t="s">
        <v>64</v>
      </c>
      <c r="B15" s="3">
        <v>6.8319999999999999</v>
      </c>
      <c r="C15" s="4">
        <v>6.859</v>
      </c>
      <c r="D15" s="4">
        <v>6.859</v>
      </c>
      <c r="E15" s="4">
        <v>6.8179999999999996</v>
      </c>
      <c r="F15" s="5">
        <f t="shared" si="0"/>
        <v>-7.3158244538816509E-4</v>
      </c>
    </row>
    <row r="16" spans="1:6" ht="18">
      <c r="A16" s="2" t="s">
        <v>66</v>
      </c>
      <c r="B16" s="3">
        <v>6.8369999999999997</v>
      </c>
      <c r="C16" s="4">
        <v>6.8310000000000004</v>
      </c>
      <c r="D16" s="4">
        <v>6.8419999999999996</v>
      </c>
      <c r="E16" s="4">
        <v>6.8040000000000003</v>
      </c>
      <c r="F16" s="5">
        <f t="shared" si="0"/>
        <v>4.1037724308272232E-3</v>
      </c>
    </row>
    <row r="17" spans="1:6" ht="18">
      <c r="A17" s="2" t="s">
        <v>67</v>
      </c>
      <c r="B17" s="3">
        <v>6.8090000000000002</v>
      </c>
      <c r="C17" s="4">
        <v>6.7939999999999996</v>
      </c>
      <c r="D17" s="4">
        <v>6.8209999999999997</v>
      </c>
      <c r="E17" s="4">
        <v>6.7889999999999997</v>
      </c>
      <c r="F17" s="5">
        <f t="shared" si="0"/>
        <v>3.6783680112277921E-3</v>
      </c>
    </row>
    <row r="18" spans="1:6" ht="18">
      <c r="A18" s="2" t="s">
        <v>68</v>
      </c>
      <c r="B18" s="3">
        <v>6.7839999999999998</v>
      </c>
      <c r="C18" s="4">
        <v>6.7750000000000004</v>
      </c>
      <c r="D18" s="4">
        <v>6.7869999999999999</v>
      </c>
      <c r="E18" s="4">
        <v>6.77</v>
      </c>
      <c r="F18" s="5">
        <f t="shared" si="0"/>
        <v>1.6227782568353226E-3</v>
      </c>
    </row>
    <row r="19" spans="1:6" ht="18">
      <c r="A19" s="2" t="s">
        <v>69</v>
      </c>
      <c r="B19" s="3">
        <v>6.7729999999999997</v>
      </c>
      <c r="C19" s="4">
        <v>6.7619999999999996</v>
      </c>
      <c r="D19" s="4">
        <v>6.7750000000000004</v>
      </c>
      <c r="E19" s="4">
        <v>6.758</v>
      </c>
      <c r="F19" s="5">
        <f t="shared" si="0"/>
        <v>5.9075470629589729E-4</v>
      </c>
    </row>
    <row r="20" spans="1:6" ht="18">
      <c r="A20" s="2" t="s">
        <v>70</v>
      </c>
      <c r="B20" s="3">
        <v>6.7690000000000001</v>
      </c>
      <c r="C20" s="4">
        <v>6.7939999999999996</v>
      </c>
      <c r="D20" s="4">
        <v>6.7939999999999996</v>
      </c>
      <c r="E20" s="4">
        <v>6.7649999999999997</v>
      </c>
      <c r="F20" s="5">
        <f t="shared" si="0"/>
        <v>-1.9186781769763009E-3</v>
      </c>
    </row>
    <row r="21" spans="1:6" ht="18">
      <c r="A21" s="2" t="s">
        <v>71</v>
      </c>
      <c r="B21" s="3">
        <v>6.782</v>
      </c>
      <c r="C21" s="4">
        <v>6.7880000000000003</v>
      </c>
      <c r="D21" s="4">
        <v>6.7880000000000003</v>
      </c>
      <c r="E21" s="4">
        <v>6.7670000000000003</v>
      </c>
      <c r="F21" s="5">
        <f t="shared" si="0"/>
        <v>-8.8430366853309034E-4</v>
      </c>
    </row>
    <row r="22" spans="1:6" ht="18">
      <c r="A22" s="2" t="s">
        <v>73</v>
      </c>
      <c r="B22" s="3">
        <v>6.7880000000000003</v>
      </c>
      <c r="C22" s="4">
        <v>6.77</v>
      </c>
      <c r="D22" s="4">
        <v>6.798</v>
      </c>
      <c r="E22" s="4">
        <v>6.7670000000000003</v>
      </c>
      <c r="F22" s="5">
        <f t="shared" si="0"/>
        <v>1.7693900222267493E-3</v>
      </c>
    </row>
    <row r="23" spans="1:6" ht="18">
      <c r="A23" s="2" t="s">
        <v>75</v>
      </c>
      <c r="B23" s="3">
        <v>6.7759999999999998</v>
      </c>
      <c r="C23" s="4">
        <v>6.8049999999999997</v>
      </c>
      <c r="D23" s="4">
        <v>6.8049999999999997</v>
      </c>
      <c r="E23" s="4">
        <v>6.75</v>
      </c>
      <c r="F23" s="5">
        <f t="shared" si="0"/>
        <v>1.4768869912365624E-3</v>
      </c>
    </row>
    <row r="24" spans="1:6" ht="18">
      <c r="A24" s="2" t="s">
        <v>76</v>
      </c>
      <c r="B24" s="3">
        <v>6.766</v>
      </c>
      <c r="C24" s="4">
        <v>6.8179999999999996</v>
      </c>
      <c r="D24" s="4">
        <v>6.8179999999999996</v>
      </c>
      <c r="E24" s="4">
        <v>6.7409999999999997</v>
      </c>
      <c r="F24" s="5">
        <f t="shared" si="0"/>
        <v>-5.8945057201972434E-3</v>
      </c>
    </row>
    <row r="25" spans="1:6" ht="18">
      <c r="A25" s="2" t="s">
        <v>78</v>
      </c>
      <c r="B25" s="3">
        <v>6.806</v>
      </c>
      <c r="C25" s="4">
        <v>6.8449999999999998</v>
      </c>
      <c r="D25" s="4">
        <v>6.8449999999999998</v>
      </c>
      <c r="E25" s="4">
        <v>6.8019999999999996</v>
      </c>
      <c r="F25" s="5">
        <f t="shared" si="0"/>
        <v>-5.8599640292795905E-3</v>
      </c>
    </row>
    <row r="26" spans="1:6" ht="18">
      <c r="A26" s="2" t="s">
        <v>80</v>
      </c>
      <c r="B26" s="3">
        <v>6.8460000000000001</v>
      </c>
      <c r="C26" s="4">
        <v>6.8460000000000001</v>
      </c>
      <c r="D26" s="4">
        <v>6.8529999999999998</v>
      </c>
      <c r="E26" s="4">
        <v>6.8129999999999997</v>
      </c>
      <c r="F26" s="5">
        <f t="shared" si="0"/>
        <v>2.4862901290414793E-3</v>
      </c>
    </row>
    <row r="27" spans="1:6" ht="18">
      <c r="A27" s="2" t="s">
        <v>81</v>
      </c>
      <c r="B27" s="3">
        <v>6.8289999999999997</v>
      </c>
      <c r="C27" s="4">
        <v>6.7930000000000001</v>
      </c>
      <c r="D27" s="4">
        <v>6.8380000000000001</v>
      </c>
      <c r="E27" s="4">
        <v>6.7919999999999998</v>
      </c>
      <c r="F27" s="5">
        <f t="shared" si="0"/>
        <v>7.6437238249762408E-3</v>
      </c>
    </row>
    <row r="28" spans="1:6" ht="18">
      <c r="A28" s="2" t="s">
        <v>83</v>
      </c>
      <c r="B28" s="3">
        <v>6.7770000000000001</v>
      </c>
      <c r="C28" s="4">
        <v>6.7510000000000003</v>
      </c>
      <c r="D28" s="4">
        <v>6.7789999999999999</v>
      </c>
      <c r="E28" s="4">
        <v>6.7439999999999998</v>
      </c>
      <c r="F28" s="5">
        <f t="shared" si="0"/>
        <v>6.6622498254162504E-3</v>
      </c>
    </row>
    <row r="29" spans="1:6" ht="18">
      <c r="A29" s="2" t="s">
        <v>85</v>
      </c>
      <c r="B29" s="3">
        <v>6.7320000000000002</v>
      </c>
      <c r="C29" s="4">
        <v>6.7590000000000003</v>
      </c>
      <c r="D29" s="4">
        <v>6.7590000000000003</v>
      </c>
      <c r="E29" s="4">
        <v>6.73</v>
      </c>
      <c r="F29" s="5">
        <f t="shared" si="0"/>
        <v>-2.6702285558788097E-3</v>
      </c>
    </row>
    <row r="30" spans="1:6" ht="18">
      <c r="A30" s="2" t="s">
        <v>86</v>
      </c>
      <c r="B30" s="3">
        <v>6.75</v>
      </c>
      <c r="C30" s="4">
        <v>6.76</v>
      </c>
      <c r="D30" s="4">
        <v>6.76</v>
      </c>
      <c r="E30" s="4">
        <v>6.7439999999999998</v>
      </c>
      <c r="F30" s="5">
        <f t="shared" si="0"/>
        <v>-1.3324452337787119E-3</v>
      </c>
    </row>
    <row r="31" spans="1:6" ht="18">
      <c r="A31" s="2" t="s">
        <v>88</v>
      </c>
      <c r="B31" s="3">
        <v>6.7590000000000003</v>
      </c>
      <c r="C31" s="4">
        <v>6.7469999999999999</v>
      </c>
      <c r="D31" s="4">
        <v>6.7670000000000003</v>
      </c>
      <c r="E31" s="4">
        <v>6.7229999999999999</v>
      </c>
      <c r="F31" s="5">
        <f t="shared" si="0"/>
        <v>6.0844589281161456E-3</v>
      </c>
    </row>
    <row r="32" spans="1:6" ht="18">
      <c r="A32" s="2" t="s">
        <v>89</v>
      </c>
      <c r="B32" s="3">
        <v>6.718</v>
      </c>
      <c r="C32" s="4">
        <v>6.74</v>
      </c>
      <c r="D32" s="4">
        <v>6.74</v>
      </c>
      <c r="E32" s="4">
        <v>6.7060000000000004</v>
      </c>
      <c r="F32" s="5">
        <f t="shared" si="0"/>
        <v>-2.9726537942601429E-3</v>
      </c>
    </row>
    <row r="33" spans="1:6" ht="18">
      <c r="A33" s="2" t="s">
        <v>91</v>
      </c>
      <c r="B33" s="3">
        <v>6.7380000000000004</v>
      </c>
      <c r="C33" s="4">
        <v>6.7530000000000001</v>
      </c>
      <c r="D33" s="4">
        <v>6.7530000000000001</v>
      </c>
      <c r="E33" s="4">
        <v>6.7350000000000003</v>
      </c>
      <c r="F33" s="5">
        <f t="shared" si="0"/>
        <v>-3.407663124179693E-3</v>
      </c>
    </row>
    <row r="34" spans="1:6" ht="18">
      <c r="A34" s="2" t="s">
        <v>93</v>
      </c>
      <c r="B34" s="3">
        <v>6.7610000000000001</v>
      </c>
      <c r="C34" s="4">
        <v>6.7679999999999998</v>
      </c>
      <c r="D34" s="4">
        <v>6.77</v>
      </c>
      <c r="E34" s="4">
        <v>6.7539999999999996</v>
      </c>
      <c r="F34" s="5">
        <f t="shared" si="0"/>
        <v>-8.8704914154764318E-4</v>
      </c>
    </row>
    <row r="35" spans="1:6" ht="18">
      <c r="A35" s="2" t="s">
        <v>95</v>
      </c>
      <c r="B35" s="3">
        <v>6.7670000000000003</v>
      </c>
      <c r="C35" s="4">
        <v>6.7750000000000004</v>
      </c>
      <c r="D35" s="4">
        <v>6.7750000000000004</v>
      </c>
      <c r="E35" s="4">
        <v>6.7590000000000003</v>
      </c>
      <c r="F35" s="5">
        <f t="shared" si="0"/>
        <v>8.8704914154769934E-4</v>
      </c>
    </row>
    <row r="36" spans="1:6" ht="18">
      <c r="A36" s="2" t="s">
        <v>97</v>
      </c>
      <c r="B36" s="3">
        <v>6.7610000000000001</v>
      </c>
      <c r="C36" s="4">
        <v>6.7679999999999998</v>
      </c>
      <c r="D36" s="4">
        <v>6.7690000000000001</v>
      </c>
      <c r="E36" s="4">
        <v>6.7469999999999999</v>
      </c>
      <c r="F36" s="5">
        <f t="shared" si="0"/>
        <v>4.4381981644257384E-4</v>
      </c>
    </row>
    <row r="37" spans="1:6" ht="18">
      <c r="A37" s="2" t="s">
        <v>99</v>
      </c>
      <c r="B37" s="3">
        <v>6.758</v>
      </c>
      <c r="C37" s="4">
        <v>6.7930000000000001</v>
      </c>
      <c r="D37" s="4">
        <v>6.7930000000000001</v>
      </c>
      <c r="E37" s="4">
        <v>6.7359999999999998</v>
      </c>
      <c r="F37" s="5">
        <f t="shared" si="0"/>
        <v>-3.1026101567303032E-3</v>
      </c>
    </row>
    <row r="38" spans="1:6" ht="18">
      <c r="A38" s="2" t="s">
        <v>101</v>
      </c>
      <c r="B38" s="3">
        <v>6.7789999999999999</v>
      </c>
      <c r="C38" s="4">
        <v>6.7750000000000004</v>
      </c>
      <c r="D38" s="4">
        <v>6.7809999999999997</v>
      </c>
      <c r="E38" s="4">
        <v>6.7530000000000001</v>
      </c>
      <c r="F38" s="5">
        <f t="shared" si="0"/>
        <v>2.5108941631343763E-3</v>
      </c>
    </row>
    <row r="39" spans="1:6" ht="18">
      <c r="A39" s="2" t="s">
        <v>103</v>
      </c>
      <c r="B39" s="3">
        <v>6.7619999999999996</v>
      </c>
      <c r="C39" s="4">
        <v>6.7969999999999997</v>
      </c>
      <c r="D39" s="4">
        <v>6.7969999999999997</v>
      </c>
      <c r="E39" s="4">
        <v>6.7590000000000003</v>
      </c>
      <c r="F39" s="5">
        <f t="shared" si="0"/>
        <v>-4.4267447233519736E-3</v>
      </c>
    </row>
    <row r="40" spans="1:6" ht="18">
      <c r="A40" s="2" t="s">
        <v>105</v>
      </c>
      <c r="B40" s="3">
        <v>6.7919999999999998</v>
      </c>
      <c r="C40" s="4">
        <v>6.819</v>
      </c>
      <c r="D40" s="4">
        <v>6.819</v>
      </c>
      <c r="E40" s="4">
        <v>6.7839999999999998</v>
      </c>
      <c r="F40" s="5">
        <f t="shared" si="0"/>
        <v>-2.7935032501351671E-3</v>
      </c>
    </row>
    <row r="41" spans="1:6" ht="18">
      <c r="A41" s="2" t="s">
        <v>111</v>
      </c>
      <c r="B41" s="3">
        <v>6.8109999999999999</v>
      </c>
      <c r="C41" s="4">
        <v>6.835</v>
      </c>
      <c r="D41" s="4">
        <v>6.835</v>
      </c>
      <c r="E41" s="4">
        <v>6.806</v>
      </c>
      <c r="F41" s="5">
        <f t="shared" si="0"/>
        <v>-2.7857213235174443E-3</v>
      </c>
    </row>
    <row r="42" spans="1:6" ht="18">
      <c r="A42" s="2" t="s">
        <v>113</v>
      </c>
      <c r="B42" s="3">
        <v>6.83</v>
      </c>
      <c r="C42" s="4">
        <v>6.84</v>
      </c>
      <c r="D42" s="4">
        <v>6.8410000000000002</v>
      </c>
      <c r="E42" s="4">
        <v>6.827</v>
      </c>
      <c r="F42" s="5">
        <f t="shared" si="0"/>
        <v>-3.0699534380633112E-3</v>
      </c>
    </row>
    <row r="43" spans="1:6" ht="18">
      <c r="A43" s="2" t="s">
        <v>115</v>
      </c>
      <c r="B43" s="3">
        <v>6.851</v>
      </c>
      <c r="C43" s="4">
        <v>6.8550000000000004</v>
      </c>
      <c r="D43" s="4">
        <v>6.8550000000000004</v>
      </c>
      <c r="E43" s="4">
        <v>6.85</v>
      </c>
      <c r="F43" s="5">
        <f t="shared" si="0"/>
        <v>-4.3779643165514355E-4</v>
      </c>
    </row>
    <row r="44" spans="1:6" ht="18">
      <c r="A44" s="2" t="s">
        <v>117</v>
      </c>
      <c r="B44" s="3">
        <v>6.8540000000000001</v>
      </c>
      <c r="C44" s="4">
        <v>6.8609999999999998</v>
      </c>
      <c r="D44" s="4">
        <v>6.8609999999999998</v>
      </c>
      <c r="E44" s="4">
        <v>6.8520000000000003</v>
      </c>
      <c r="F44" s="5">
        <f t="shared" si="0"/>
        <v>0</v>
      </c>
    </row>
    <row r="45" spans="1:6" ht="18">
      <c r="A45" s="2" t="s">
        <v>118</v>
      </c>
      <c r="B45" s="3">
        <v>6.8540000000000001</v>
      </c>
      <c r="C45" s="4">
        <v>6.8520000000000003</v>
      </c>
      <c r="D45" s="4">
        <v>6.8550000000000004</v>
      </c>
      <c r="E45" s="4">
        <v>6.8460000000000001</v>
      </c>
      <c r="F45" s="5">
        <f t="shared" si="0"/>
        <v>-1.4588956186063659E-4</v>
      </c>
    </row>
    <row r="46" spans="1:6" ht="18">
      <c r="A46" s="2" t="s">
        <v>126</v>
      </c>
      <c r="B46" s="3">
        <v>6.8550000000000004</v>
      </c>
      <c r="C46" s="4">
        <v>6.8529999999999998</v>
      </c>
      <c r="D46" s="4">
        <v>6.8559999999999999</v>
      </c>
      <c r="E46" s="4">
        <v>6.851</v>
      </c>
      <c r="F46" s="5">
        <f t="shared" si="0"/>
        <v>-5.8334550290659753E-4</v>
      </c>
    </row>
    <row r="47" spans="1:6" ht="18">
      <c r="A47" s="2" t="s">
        <v>128</v>
      </c>
      <c r="B47" s="3">
        <v>6.859</v>
      </c>
      <c r="C47" s="4">
        <v>6.8609999999999998</v>
      </c>
      <c r="D47" s="4">
        <v>6.8630000000000004</v>
      </c>
      <c r="E47" s="4">
        <v>6.8570000000000002</v>
      </c>
      <c r="F47" s="5">
        <f t="shared" si="0"/>
        <v>-1.6024477170736215E-3</v>
      </c>
    </row>
    <row r="48" spans="1:6" ht="18">
      <c r="A48" s="2" t="s">
        <v>130</v>
      </c>
      <c r="B48" s="3">
        <v>6.87</v>
      </c>
      <c r="C48" s="4">
        <v>6.8849999999999998</v>
      </c>
      <c r="D48" s="4">
        <v>6.8849999999999998</v>
      </c>
      <c r="E48" s="4">
        <v>6.8689999999999998</v>
      </c>
      <c r="F48" s="5">
        <f t="shared" si="0"/>
        <v>-8.7298128634484226E-4</v>
      </c>
    </row>
    <row r="49" spans="1:6" ht="18">
      <c r="A49" s="2" t="s">
        <v>131</v>
      </c>
      <c r="B49" s="3">
        <v>6.8760000000000003</v>
      </c>
      <c r="C49" s="4">
        <v>6.8769999999999998</v>
      </c>
      <c r="D49" s="4">
        <v>6.8780000000000001</v>
      </c>
      <c r="E49" s="4">
        <v>6.8650000000000002</v>
      </c>
      <c r="F49" s="5">
        <f t="shared" si="0"/>
        <v>1.8924235941052052E-3</v>
      </c>
    </row>
    <row r="50" spans="1:6" ht="18">
      <c r="A50" s="2" t="s">
        <v>132</v>
      </c>
      <c r="B50" s="3">
        <v>6.8630000000000004</v>
      </c>
      <c r="C50" s="4">
        <v>6.8719999999999999</v>
      </c>
      <c r="D50" s="4">
        <v>6.8719999999999999</v>
      </c>
      <c r="E50" s="4">
        <v>6.8620000000000001</v>
      </c>
      <c r="F50" s="5">
        <f t="shared" si="0"/>
        <v>-1.4569825916346482E-4</v>
      </c>
    </row>
    <row r="51" spans="1:6" ht="18">
      <c r="A51" s="2" t="s">
        <v>133</v>
      </c>
      <c r="B51" s="3">
        <v>6.8639999999999999</v>
      </c>
      <c r="C51" s="4">
        <v>6.87</v>
      </c>
      <c r="D51" s="4">
        <v>6.87</v>
      </c>
      <c r="E51" s="4">
        <v>6.8620000000000001</v>
      </c>
      <c r="F51" s="5">
        <f t="shared" si="0"/>
        <v>4.3715847690728763E-4</v>
      </c>
    </row>
    <row r="52" spans="1:6" ht="18">
      <c r="A52" s="2" t="s">
        <v>134</v>
      </c>
      <c r="B52" s="3">
        <v>6.8609999999999998</v>
      </c>
      <c r="C52" s="4">
        <v>6.8579999999999997</v>
      </c>
      <c r="D52" s="4">
        <v>6.8659999999999997</v>
      </c>
      <c r="E52" s="4">
        <v>6.8559999999999999</v>
      </c>
      <c r="F52" s="5">
        <f t="shared" si="0"/>
        <v>0</v>
      </c>
    </row>
    <row r="53" spans="1:6" ht="18">
      <c r="A53" s="2" t="s">
        <v>135</v>
      </c>
      <c r="B53" s="3">
        <v>6.8609999999999998</v>
      </c>
      <c r="C53" s="4">
        <v>6.8630000000000004</v>
      </c>
      <c r="D53" s="4">
        <v>6.8630000000000004</v>
      </c>
      <c r="E53" s="4">
        <v>6.8540000000000001</v>
      </c>
      <c r="F53" s="5">
        <f t="shared" si="0"/>
        <v>1.4585766879917563E-3</v>
      </c>
    </row>
    <row r="54" spans="1:6" ht="18">
      <c r="A54" s="2" t="s">
        <v>136</v>
      </c>
      <c r="B54" s="3">
        <v>6.851</v>
      </c>
      <c r="C54" s="4">
        <v>6.8540000000000001</v>
      </c>
      <c r="D54" s="4">
        <v>6.8540000000000001</v>
      </c>
      <c r="E54" s="4">
        <v>6.8479999999999999</v>
      </c>
      <c r="F54" s="5">
        <f t="shared" si="0"/>
        <v>-1.1670314964222833E-3</v>
      </c>
    </row>
    <row r="55" spans="1:6" ht="18">
      <c r="A55" s="2" t="s">
        <v>137</v>
      </c>
      <c r="B55" s="3">
        <v>6.859</v>
      </c>
      <c r="C55" s="4">
        <v>6.8550000000000004</v>
      </c>
      <c r="D55" s="4">
        <v>6.8620000000000001</v>
      </c>
      <c r="E55" s="4">
        <v>6.8490000000000002</v>
      </c>
      <c r="F55" s="5">
        <f t="shared" si="0"/>
        <v>1.0210780553107578E-3</v>
      </c>
    </row>
    <row r="56" spans="1:6" ht="18">
      <c r="A56" s="2" t="s">
        <v>138</v>
      </c>
      <c r="B56" s="3">
        <v>6.8520000000000003</v>
      </c>
      <c r="C56" s="4">
        <v>6.8609999999999998</v>
      </c>
      <c r="D56" s="4">
        <v>6.8609999999999998</v>
      </c>
      <c r="E56" s="4">
        <v>6.843</v>
      </c>
      <c r="F56" s="5">
        <f t="shared" si="0"/>
        <v>-1.4593214181303829E-4</v>
      </c>
    </row>
    <row r="57" spans="1:6" ht="18">
      <c r="A57" s="2" t="s">
        <v>139</v>
      </c>
      <c r="B57" s="3">
        <v>6.8529999999999998</v>
      </c>
      <c r="C57" s="4">
        <v>6.8490000000000002</v>
      </c>
      <c r="D57" s="4">
        <v>6.859</v>
      </c>
      <c r="E57" s="4">
        <v>6.8460000000000001</v>
      </c>
      <c r="F57" s="5">
        <f t="shared" si="0"/>
        <v>-4.376686917920768E-4</v>
      </c>
    </row>
    <row r="58" spans="1:6" ht="18">
      <c r="A58" s="2" t="s">
        <v>140</v>
      </c>
      <c r="B58" s="3">
        <v>6.8559999999999999</v>
      </c>
      <c r="C58" s="4">
        <v>6.8739999999999997</v>
      </c>
      <c r="D58" s="4">
        <v>6.8739999999999997</v>
      </c>
      <c r="E58" s="4">
        <v>6.85</v>
      </c>
      <c r="F58" s="5">
        <f t="shared" si="0"/>
        <v>-1.1661808901825075E-3</v>
      </c>
    </row>
    <row r="59" spans="1:6" ht="18">
      <c r="A59" s="2" t="s">
        <v>141</v>
      </c>
      <c r="B59" s="3">
        <v>6.8639999999999999</v>
      </c>
      <c r="C59" s="4">
        <v>6.8710000000000004</v>
      </c>
      <c r="D59" s="4">
        <v>6.8710000000000004</v>
      </c>
      <c r="E59" s="4">
        <v>6.86</v>
      </c>
      <c r="F59" s="5">
        <f t="shared" si="0"/>
        <v>-4.3696745287815004E-4</v>
      </c>
    </row>
    <row r="60" spans="1:6" ht="18">
      <c r="A60" s="2" t="s">
        <v>142</v>
      </c>
      <c r="B60" s="3">
        <v>6.867</v>
      </c>
      <c r="C60" s="4">
        <v>6.88</v>
      </c>
      <c r="D60" s="4">
        <v>6.88</v>
      </c>
      <c r="E60" s="4">
        <v>6.8639999999999999</v>
      </c>
      <c r="F60" s="5">
        <f t="shared" si="0"/>
        <v>1.3114755978108771E-3</v>
      </c>
    </row>
    <row r="61" spans="1:6" ht="18">
      <c r="A61" s="2" t="s">
        <v>143</v>
      </c>
      <c r="B61" s="3">
        <v>6.8579999999999997</v>
      </c>
      <c r="C61" s="4">
        <v>6.8710000000000004</v>
      </c>
      <c r="D61" s="4">
        <v>6.8739999999999997</v>
      </c>
      <c r="E61" s="4">
        <v>6.8570000000000002</v>
      </c>
      <c r="F61" s="5">
        <f t="shared" si="0"/>
        <v>-3.202797904523672E-3</v>
      </c>
    </row>
    <row r="62" spans="1:6" ht="18">
      <c r="A62" s="2" t="s">
        <v>144</v>
      </c>
      <c r="B62" s="3">
        <v>6.88</v>
      </c>
      <c r="C62" s="4">
        <v>6.8689999999999998</v>
      </c>
      <c r="D62" s="4">
        <v>6.8869999999999996</v>
      </c>
      <c r="E62" s="4">
        <v>6.8689999999999998</v>
      </c>
      <c r="F62" s="5">
        <f t="shared" si="0"/>
        <v>1.4535940137530657E-4</v>
      </c>
    </row>
    <row r="63" spans="1:6" ht="18">
      <c r="A63" s="2" t="s">
        <v>145</v>
      </c>
      <c r="B63" s="3">
        <v>6.8789999999999996</v>
      </c>
      <c r="C63" s="4">
        <v>6.8810000000000002</v>
      </c>
      <c r="D63" s="4">
        <v>6.8810000000000002</v>
      </c>
      <c r="E63" s="4">
        <v>6.87</v>
      </c>
      <c r="F63" s="5">
        <f t="shared" si="0"/>
        <v>-1.4535940137531345E-4</v>
      </c>
    </row>
    <row r="64" spans="1:6" ht="18">
      <c r="A64" s="2" t="s">
        <v>146</v>
      </c>
      <c r="B64" s="3">
        <v>6.88</v>
      </c>
      <c r="C64" s="4">
        <v>6.8869999999999996</v>
      </c>
      <c r="D64" s="4">
        <v>6.8890000000000002</v>
      </c>
      <c r="E64" s="4">
        <v>6.8780000000000001</v>
      </c>
      <c r="F64" s="5">
        <f t="shared" si="0"/>
        <v>4.361416075532658E-4</v>
      </c>
    </row>
    <row r="65" spans="1:6" ht="18">
      <c r="A65" s="2" t="s">
        <v>147</v>
      </c>
      <c r="B65" s="3">
        <v>6.8769999999999998</v>
      </c>
      <c r="C65" s="4">
        <v>6.8620000000000001</v>
      </c>
      <c r="D65" s="4">
        <v>6.8849999999999998</v>
      </c>
      <c r="E65" s="4">
        <v>6.859</v>
      </c>
      <c r="F65" s="5">
        <f t="shared" si="0"/>
        <v>2.1835659014410491E-3</v>
      </c>
    </row>
    <row r="66" spans="1:6" ht="18">
      <c r="A66" s="2" t="s">
        <v>148</v>
      </c>
      <c r="B66" s="3">
        <v>6.8620000000000001</v>
      </c>
      <c r="C66" s="4">
        <v>6.8849999999999998</v>
      </c>
      <c r="D66" s="4">
        <v>6.8849999999999998</v>
      </c>
      <c r="E66" s="4">
        <v>6.859</v>
      </c>
      <c r="F66" s="5">
        <f t="shared" si="0"/>
        <v>-1.4562402456962235E-3</v>
      </c>
    </row>
    <row r="67" spans="1:6" ht="18">
      <c r="A67" s="2" t="s">
        <v>149</v>
      </c>
      <c r="B67" s="3">
        <v>6.8719999999999999</v>
      </c>
      <c r="C67" s="4">
        <v>6.87</v>
      </c>
      <c r="D67" s="4">
        <v>6.88</v>
      </c>
      <c r="E67" s="4">
        <v>6.867</v>
      </c>
      <c r="F67" s="5">
        <f t="shared" si="0"/>
        <v>1.7477429441603168E-3</v>
      </c>
    </row>
    <row r="68" spans="1:6" ht="18">
      <c r="A68" s="2" t="s">
        <v>150</v>
      </c>
      <c r="B68" s="3">
        <v>6.86</v>
      </c>
      <c r="C68" s="4">
        <v>6.8620000000000001</v>
      </c>
      <c r="D68" s="4">
        <v>6.8650000000000002</v>
      </c>
      <c r="E68" s="4">
        <v>6.8440000000000003</v>
      </c>
      <c r="F68" s="5">
        <f t="shared" ref="F68:F131" si="1">LN(B68/B69)</f>
        <v>-5.8139698654198447E-3</v>
      </c>
    </row>
    <row r="69" spans="1:6" ht="18">
      <c r="A69" s="2" t="s">
        <v>151</v>
      </c>
      <c r="B69" s="3">
        <v>6.9</v>
      </c>
      <c r="C69" s="4">
        <v>6.9089999999999998</v>
      </c>
      <c r="D69" s="4">
        <v>6.9089999999999998</v>
      </c>
      <c r="E69" s="4">
        <v>6.8940000000000001</v>
      </c>
      <c r="F69" s="5">
        <f t="shared" si="1"/>
        <v>-2.3161562178303438E-3</v>
      </c>
    </row>
    <row r="70" spans="1:6" ht="18">
      <c r="A70" s="2" t="s">
        <v>152</v>
      </c>
      <c r="B70" s="3">
        <v>6.9160000000000004</v>
      </c>
      <c r="C70" s="4">
        <v>6.9119999999999999</v>
      </c>
      <c r="D70" s="4">
        <v>6.9189999999999996</v>
      </c>
      <c r="E70" s="4">
        <v>6.9089999999999998</v>
      </c>
      <c r="F70" s="5">
        <f t="shared" si="1"/>
        <v>-1.1560694929187789E-3</v>
      </c>
    </row>
    <row r="71" spans="1:6" ht="18">
      <c r="A71" s="2" t="s">
        <v>153</v>
      </c>
      <c r="B71" s="3">
        <v>6.9240000000000004</v>
      </c>
      <c r="C71" s="4">
        <v>6.9320000000000004</v>
      </c>
      <c r="D71" s="4">
        <v>6.9390000000000001</v>
      </c>
      <c r="E71" s="4">
        <v>6.9180000000000001</v>
      </c>
      <c r="F71" s="5">
        <f t="shared" si="1"/>
        <v>-1.010465621884804E-3</v>
      </c>
    </row>
    <row r="72" spans="1:6" ht="18">
      <c r="A72" s="2" t="s">
        <v>154</v>
      </c>
      <c r="B72" s="3">
        <v>6.931</v>
      </c>
      <c r="C72" s="4">
        <v>6.9260000000000002</v>
      </c>
      <c r="D72" s="4">
        <v>6.9340000000000002</v>
      </c>
      <c r="E72" s="4">
        <v>6.91</v>
      </c>
      <c r="F72" s="5">
        <f t="shared" si="1"/>
        <v>1.7328524191737701E-3</v>
      </c>
    </row>
    <row r="73" spans="1:6" ht="18">
      <c r="A73" s="2" t="s">
        <v>155</v>
      </c>
      <c r="B73" s="3">
        <v>6.9189999999999996</v>
      </c>
      <c r="C73" s="4">
        <v>6.9420000000000002</v>
      </c>
      <c r="D73" s="4">
        <v>6.9420000000000002</v>
      </c>
      <c r="E73" s="4">
        <v>6.9130000000000003</v>
      </c>
      <c r="F73" s="5">
        <f t="shared" si="1"/>
        <v>-3.0305240020392261E-3</v>
      </c>
    </row>
    <row r="74" spans="1:6" ht="18">
      <c r="A74" s="2" t="s">
        <v>156</v>
      </c>
      <c r="B74" s="3">
        <v>6.94</v>
      </c>
      <c r="C74" s="4">
        <v>6.9619999999999997</v>
      </c>
      <c r="D74" s="4">
        <v>6.9619999999999997</v>
      </c>
      <c r="E74" s="4">
        <v>6.9269999999999996</v>
      </c>
      <c r="F74" s="5">
        <f t="shared" si="1"/>
        <v>-1.7276134443776989E-3</v>
      </c>
    </row>
    <row r="75" spans="1:6" ht="18">
      <c r="A75" s="2" t="s">
        <v>157</v>
      </c>
      <c r="B75" s="3">
        <v>6.952</v>
      </c>
      <c r="C75" s="4">
        <v>6.9740000000000002</v>
      </c>
      <c r="D75" s="4">
        <v>6.9740000000000002</v>
      </c>
      <c r="E75" s="4">
        <v>6.952</v>
      </c>
      <c r="F75" s="5">
        <f t="shared" si="1"/>
        <v>-1.7246339428517673E-3</v>
      </c>
    </row>
    <row r="76" spans="1:6" ht="18">
      <c r="A76" s="2" t="s">
        <v>158</v>
      </c>
      <c r="B76" s="3">
        <v>6.9640000000000004</v>
      </c>
      <c r="C76" s="4">
        <v>6.9770000000000003</v>
      </c>
      <c r="D76" s="4">
        <v>6.9770000000000003</v>
      </c>
      <c r="E76" s="4">
        <v>6.96</v>
      </c>
      <c r="F76" s="5">
        <f t="shared" si="1"/>
        <v>-8.6120286648979044E-4</v>
      </c>
    </row>
    <row r="77" spans="1:6" ht="18">
      <c r="A77" s="2" t="s">
        <v>159</v>
      </c>
      <c r="B77" s="3">
        <v>6.97</v>
      </c>
      <c r="C77" s="4">
        <v>6.9720000000000004</v>
      </c>
      <c r="D77" s="4">
        <v>6.9870000000000001</v>
      </c>
      <c r="E77" s="4">
        <v>6.952</v>
      </c>
      <c r="F77" s="5">
        <f t="shared" si="1"/>
        <v>4.3050872445071526E-4</v>
      </c>
    </row>
    <row r="78" spans="1:6" ht="18">
      <c r="A78" s="2" t="s">
        <v>160</v>
      </c>
      <c r="B78" s="3">
        <v>6.9669999999999996</v>
      </c>
      <c r="C78" s="4">
        <v>6.9820000000000002</v>
      </c>
      <c r="D78" s="4">
        <v>6.9820000000000002</v>
      </c>
      <c r="E78" s="4">
        <v>6.9660000000000002</v>
      </c>
      <c r="F78" s="5">
        <f t="shared" si="1"/>
        <v>2.8710881621271146E-4</v>
      </c>
    </row>
    <row r="79" spans="1:6" ht="18">
      <c r="A79" s="2" t="s">
        <v>161</v>
      </c>
      <c r="B79" s="3">
        <v>6.9649999999999999</v>
      </c>
      <c r="C79" s="4">
        <v>6.976</v>
      </c>
      <c r="D79" s="4">
        <v>6.976</v>
      </c>
      <c r="E79" s="4">
        <v>6.9619999999999997</v>
      </c>
      <c r="F79" s="5">
        <f t="shared" si="1"/>
        <v>-1.4356471204045239E-4</v>
      </c>
    </row>
    <row r="80" spans="1:6" ht="18">
      <c r="A80" s="2" t="s">
        <v>162</v>
      </c>
      <c r="B80" s="3">
        <v>6.9660000000000002</v>
      </c>
      <c r="C80" s="4">
        <v>6.97</v>
      </c>
      <c r="D80" s="4">
        <v>6.97</v>
      </c>
      <c r="E80" s="4">
        <v>6.9589999999999996</v>
      </c>
      <c r="F80" s="5">
        <f t="shared" si="1"/>
        <v>0</v>
      </c>
    </row>
    <row r="81" spans="1:6" ht="18">
      <c r="A81" s="2" t="s">
        <v>163</v>
      </c>
      <c r="B81" s="3">
        <v>6.9660000000000002</v>
      </c>
      <c r="C81" s="4">
        <v>6.9770000000000003</v>
      </c>
      <c r="D81" s="4">
        <v>6.9770000000000003</v>
      </c>
      <c r="E81" s="4">
        <v>6.9630000000000001</v>
      </c>
      <c r="F81" s="5">
        <f t="shared" si="1"/>
        <v>-2.1510010444549098E-3</v>
      </c>
    </row>
    <row r="82" spans="1:6" ht="18">
      <c r="A82" s="2" t="s">
        <v>164</v>
      </c>
      <c r="B82" s="3">
        <v>6.9809999999999999</v>
      </c>
      <c r="C82" s="4">
        <v>7.0049999999999999</v>
      </c>
      <c r="D82" s="4">
        <v>7.0049999999999999</v>
      </c>
      <c r="E82" s="4">
        <v>6.9770000000000003</v>
      </c>
      <c r="F82" s="5">
        <f t="shared" si="1"/>
        <v>-7.1597339637584898E-4</v>
      </c>
    </row>
    <row r="83" spans="1:6" ht="18">
      <c r="A83" s="2" t="s">
        <v>165</v>
      </c>
      <c r="B83" s="3">
        <v>6.9859999999999998</v>
      </c>
      <c r="C83" s="4">
        <v>6.9749999999999996</v>
      </c>
      <c r="D83" s="4">
        <v>6.9880000000000004</v>
      </c>
      <c r="E83" s="4">
        <v>6.9720000000000004</v>
      </c>
      <c r="F83" s="5">
        <f t="shared" si="1"/>
        <v>5.7273770179597043E-4</v>
      </c>
    </row>
    <row r="84" spans="1:6" ht="18">
      <c r="A84" s="2" t="s">
        <v>166</v>
      </c>
      <c r="B84" s="3">
        <v>6.9820000000000002</v>
      </c>
      <c r="C84" s="4">
        <v>6.9820000000000002</v>
      </c>
      <c r="D84" s="4">
        <v>6.9820000000000002</v>
      </c>
      <c r="E84" s="4">
        <v>6.9820000000000002</v>
      </c>
      <c r="F84" s="5">
        <f t="shared" si="1"/>
        <v>8.5972207616592626E-4</v>
      </c>
    </row>
    <row r="85" spans="1:6" ht="18">
      <c r="A85" s="2" t="s">
        <v>167</v>
      </c>
      <c r="B85" s="3">
        <v>6.976</v>
      </c>
      <c r="C85" s="4">
        <v>6.9950000000000001</v>
      </c>
      <c r="D85" s="4">
        <v>6.9950000000000001</v>
      </c>
      <c r="E85" s="4">
        <v>6.9749999999999996</v>
      </c>
      <c r="F85" s="5">
        <f t="shared" si="1"/>
        <v>-1.8617978883135014E-3</v>
      </c>
    </row>
    <row r="86" spans="1:6" ht="18">
      <c r="A86" s="2" t="s">
        <v>168</v>
      </c>
      <c r="B86" s="3">
        <v>6.9889999999999999</v>
      </c>
      <c r="C86" s="4">
        <v>7.0060000000000002</v>
      </c>
      <c r="D86" s="4">
        <v>7.0060000000000002</v>
      </c>
      <c r="E86" s="4">
        <v>6.9829999999999997</v>
      </c>
      <c r="F86" s="5">
        <f t="shared" si="1"/>
        <v>0</v>
      </c>
    </row>
    <row r="87" spans="1:6" ht="18">
      <c r="A87" s="2" t="s">
        <v>169</v>
      </c>
      <c r="B87" s="3">
        <v>6.9889999999999999</v>
      </c>
      <c r="C87" s="4">
        <v>6.9889999999999999</v>
      </c>
      <c r="D87" s="4">
        <v>6.9909999999999997</v>
      </c>
      <c r="E87" s="4">
        <v>6.9829999999999997</v>
      </c>
      <c r="F87" s="5">
        <f t="shared" si="1"/>
        <v>-5.7216422673791502E-4</v>
      </c>
    </row>
    <row r="88" spans="1:6" ht="18">
      <c r="A88" s="2" t="s">
        <v>170</v>
      </c>
      <c r="B88" s="3">
        <v>6.9930000000000003</v>
      </c>
      <c r="C88" s="4">
        <v>7.016</v>
      </c>
      <c r="D88" s="4">
        <v>7.016</v>
      </c>
      <c r="E88" s="4">
        <v>6.9870000000000001</v>
      </c>
      <c r="F88" s="5">
        <f t="shared" si="1"/>
        <v>-7.1474522376649191E-4</v>
      </c>
    </row>
    <row r="89" spans="1:6" ht="18">
      <c r="A89" s="2" t="s">
        <v>171</v>
      </c>
      <c r="B89" s="3">
        <v>6.9980000000000002</v>
      </c>
      <c r="C89" s="4">
        <v>6.992</v>
      </c>
      <c r="D89" s="4">
        <v>7.0010000000000003</v>
      </c>
      <c r="E89" s="4">
        <v>6.9889999999999999</v>
      </c>
      <c r="F89" s="5">
        <f t="shared" si="1"/>
        <v>-4.2860204956425471E-4</v>
      </c>
    </row>
    <row r="90" spans="1:6" ht="18">
      <c r="A90" s="2" t="s">
        <v>172</v>
      </c>
      <c r="B90" s="3">
        <v>7.0010000000000003</v>
      </c>
      <c r="C90" s="4">
        <v>7.0090000000000003</v>
      </c>
      <c r="D90" s="4">
        <v>7.0090000000000003</v>
      </c>
      <c r="E90" s="4">
        <v>6.9989999999999997</v>
      </c>
      <c r="F90" s="5">
        <f t="shared" si="1"/>
        <v>-1.1420415231272118E-3</v>
      </c>
    </row>
    <row r="91" spans="1:6" ht="18">
      <c r="A91" s="2" t="s">
        <v>173</v>
      </c>
      <c r="B91" s="3">
        <v>7.0090000000000003</v>
      </c>
      <c r="C91" s="4">
        <v>7.0090000000000003</v>
      </c>
      <c r="D91" s="4">
        <v>7.0090000000000003</v>
      </c>
      <c r="E91" s="4">
        <v>7.0090000000000003</v>
      </c>
      <c r="F91" s="5">
        <f t="shared" si="1"/>
        <v>-5.7053203658558147E-4</v>
      </c>
    </row>
    <row r="92" spans="1:6" ht="18">
      <c r="A92" s="2" t="s">
        <v>174</v>
      </c>
      <c r="B92" s="3">
        <v>7.0129999999999999</v>
      </c>
      <c r="C92" s="4">
        <v>7.0229999999999997</v>
      </c>
      <c r="D92" s="4">
        <v>7.024</v>
      </c>
      <c r="E92" s="4">
        <v>7.01</v>
      </c>
      <c r="F92" s="5">
        <f t="shared" si="1"/>
        <v>7.1321592068313293E-4</v>
      </c>
    </row>
    <row r="93" spans="1:6" ht="18">
      <c r="A93" s="2" t="s">
        <v>175</v>
      </c>
      <c r="B93" s="3">
        <v>7.008</v>
      </c>
      <c r="C93" s="4">
        <v>6.9980000000000002</v>
      </c>
      <c r="D93" s="4">
        <v>7.02</v>
      </c>
      <c r="E93" s="4">
        <v>6.992</v>
      </c>
      <c r="F93" s="5">
        <f t="shared" si="1"/>
        <v>1.1422045787769796E-3</v>
      </c>
    </row>
    <row r="94" spans="1:6" ht="18">
      <c r="A94" s="2" t="s">
        <v>176</v>
      </c>
      <c r="B94" s="3">
        <v>7</v>
      </c>
      <c r="C94" s="4">
        <v>7.0060000000000002</v>
      </c>
      <c r="D94" s="4">
        <v>7.0090000000000003</v>
      </c>
      <c r="E94" s="4">
        <v>6.9870000000000001</v>
      </c>
      <c r="F94" s="5">
        <f t="shared" si="1"/>
        <v>4.2866329155363179E-4</v>
      </c>
    </row>
    <row r="95" spans="1:6" ht="18">
      <c r="A95" s="2" t="s">
        <v>177</v>
      </c>
      <c r="B95" s="3">
        <v>6.9969999999999999</v>
      </c>
      <c r="C95" s="4">
        <v>6.9980000000000002</v>
      </c>
      <c r="D95" s="4">
        <v>7.0010000000000003</v>
      </c>
      <c r="E95" s="4">
        <v>6.984</v>
      </c>
      <c r="F95" s="5">
        <f t="shared" si="1"/>
        <v>2.0028618998614782E-3</v>
      </c>
    </row>
    <row r="96" spans="1:6" ht="18">
      <c r="A96" s="2" t="s">
        <v>178</v>
      </c>
      <c r="B96" s="3">
        <v>6.9829999999999997</v>
      </c>
      <c r="C96" s="4">
        <v>6.9720000000000004</v>
      </c>
      <c r="D96" s="4">
        <v>6.9889999999999999</v>
      </c>
      <c r="E96" s="4">
        <v>6.9690000000000003</v>
      </c>
      <c r="F96" s="5">
        <f t="shared" si="1"/>
        <v>1.7199373596364837E-3</v>
      </c>
    </row>
    <row r="97" spans="1:6" ht="18">
      <c r="A97" s="2" t="s">
        <v>179</v>
      </c>
      <c r="B97" s="3">
        <v>6.9710000000000001</v>
      </c>
      <c r="C97" s="4">
        <v>6.9790000000000001</v>
      </c>
      <c r="D97" s="4">
        <v>6.9790000000000001</v>
      </c>
      <c r="E97" s="4">
        <v>6.9539999999999997</v>
      </c>
      <c r="F97" s="5">
        <f t="shared" si="1"/>
        <v>-2.8686173461203301E-4</v>
      </c>
    </row>
    <row r="98" spans="1:6" ht="18">
      <c r="A98" s="2" t="s">
        <v>180</v>
      </c>
      <c r="B98" s="3">
        <v>6.9729999999999999</v>
      </c>
      <c r="C98" s="4">
        <v>6.984</v>
      </c>
      <c r="D98" s="4">
        <v>6.984</v>
      </c>
      <c r="E98" s="4">
        <v>6.9720000000000004</v>
      </c>
      <c r="F98" s="5">
        <f t="shared" si="1"/>
        <v>-4.3013836780489558E-4</v>
      </c>
    </row>
    <row r="99" spans="1:6" ht="18">
      <c r="A99" s="2" t="s">
        <v>181</v>
      </c>
      <c r="B99" s="3">
        <v>6.976</v>
      </c>
      <c r="C99" s="4">
        <v>6.984</v>
      </c>
      <c r="D99" s="4">
        <v>6.984</v>
      </c>
      <c r="E99" s="4">
        <v>6.97</v>
      </c>
      <c r="F99" s="5">
        <f t="shared" si="1"/>
        <v>2.8673835321906725E-4</v>
      </c>
    </row>
    <row r="100" spans="1:6" ht="18">
      <c r="A100" s="2" t="s">
        <v>182</v>
      </c>
      <c r="B100" s="3">
        <v>6.9740000000000002</v>
      </c>
      <c r="C100" s="4">
        <v>6.9809999999999999</v>
      </c>
      <c r="D100" s="4">
        <v>6.9809999999999999</v>
      </c>
      <c r="E100" s="4">
        <v>6.9640000000000004</v>
      </c>
      <c r="F100" s="5">
        <f t="shared" si="1"/>
        <v>-1.0032247348048821E-3</v>
      </c>
    </row>
    <row r="101" spans="1:6" ht="18">
      <c r="A101" s="2" t="s">
        <v>183</v>
      </c>
      <c r="B101" s="3">
        <v>6.9809999999999999</v>
      </c>
      <c r="C101" s="4">
        <v>6.9980000000000002</v>
      </c>
      <c r="D101" s="4">
        <v>6.9980000000000002</v>
      </c>
      <c r="E101" s="4">
        <v>6.9809999999999999</v>
      </c>
      <c r="F101" s="5">
        <f t="shared" si="1"/>
        <v>-4.2964554903670801E-4</v>
      </c>
    </row>
    <row r="102" spans="1:6" ht="18">
      <c r="A102" s="2" t="s">
        <v>184</v>
      </c>
      <c r="B102" s="3">
        <v>6.984</v>
      </c>
      <c r="C102" s="4">
        <v>6.98</v>
      </c>
      <c r="D102" s="4">
        <v>6.9909999999999997</v>
      </c>
      <c r="E102" s="4">
        <v>6.9749999999999996</v>
      </c>
      <c r="F102" s="5">
        <f t="shared" si="1"/>
        <v>-2.8632784733909934E-4</v>
      </c>
    </row>
    <row r="103" spans="1:6" ht="18">
      <c r="A103" s="2" t="s">
        <v>185</v>
      </c>
      <c r="B103" s="3">
        <v>6.9859999999999998</v>
      </c>
      <c r="C103" s="4">
        <v>7.0030000000000001</v>
      </c>
      <c r="D103" s="4">
        <v>7.0030000000000001</v>
      </c>
      <c r="E103" s="4">
        <v>6.9850000000000003</v>
      </c>
      <c r="F103" s="5">
        <f t="shared" si="1"/>
        <v>-3.7148206743478538E-3</v>
      </c>
    </row>
    <row r="104" spans="1:6" ht="18">
      <c r="A104" s="2" t="s">
        <v>186</v>
      </c>
      <c r="B104" s="3">
        <v>7.0119999999999996</v>
      </c>
      <c r="C104" s="4">
        <v>7.0119999999999996</v>
      </c>
      <c r="D104" s="4">
        <v>7.0149999999999997</v>
      </c>
      <c r="E104" s="4">
        <v>7.0069999999999997</v>
      </c>
      <c r="F104" s="5">
        <f t="shared" si="1"/>
        <v>-2.8518465899839851E-4</v>
      </c>
    </row>
    <row r="105" spans="1:6" ht="18">
      <c r="A105" s="2" t="s">
        <v>187</v>
      </c>
      <c r="B105" s="3">
        <v>7.0140000000000002</v>
      </c>
      <c r="C105" s="4">
        <v>7.0549999999999997</v>
      </c>
      <c r="D105" s="4">
        <v>7.0549999999999997</v>
      </c>
      <c r="E105" s="4">
        <v>7.0119999999999996</v>
      </c>
      <c r="F105" s="5">
        <f t="shared" si="1"/>
        <v>-2.5630086648894949E-3</v>
      </c>
    </row>
    <row r="106" spans="1:6" ht="18">
      <c r="A106" s="2" t="s">
        <v>188</v>
      </c>
      <c r="B106" s="3">
        <v>7.032</v>
      </c>
      <c r="C106" s="4">
        <v>7.048</v>
      </c>
      <c r="D106" s="4">
        <v>7.048</v>
      </c>
      <c r="E106" s="4">
        <v>7.0270000000000001</v>
      </c>
      <c r="F106" s="5">
        <f t="shared" si="1"/>
        <v>1.9928832218524409E-3</v>
      </c>
    </row>
    <row r="107" spans="1:6" ht="18">
      <c r="A107" s="2" t="s">
        <v>189</v>
      </c>
      <c r="B107" s="3">
        <v>7.0179999999999998</v>
      </c>
      <c r="C107" s="4">
        <v>7.02</v>
      </c>
      <c r="D107" s="4">
        <v>7.0359999999999996</v>
      </c>
      <c r="E107" s="4">
        <v>7.0049999999999999</v>
      </c>
      <c r="F107" s="5">
        <f t="shared" si="1"/>
        <v>4.2756360659902806E-4</v>
      </c>
    </row>
    <row r="108" spans="1:6" ht="18">
      <c r="A108" s="2" t="s">
        <v>190</v>
      </c>
      <c r="B108" s="3">
        <v>7.0149999999999997</v>
      </c>
      <c r="C108" s="4">
        <v>7.02</v>
      </c>
      <c r="D108" s="4">
        <v>7.0229999999999997</v>
      </c>
      <c r="E108" s="4">
        <v>7.0129999999999999</v>
      </c>
      <c r="F108" s="5">
        <f t="shared" si="1"/>
        <v>-1.5668402892110333E-3</v>
      </c>
    </row>
    <row r="109" spans="1:6" ht="18">
      <c r="A109" s="2" t="s">
        <v>191</v>
      </c>
      <c r="B109" s="3">
        <v>7.0259999999999998</v>
      </c>
      <c r="C109" s="4">
        <v>7.0339999999999998</v>
      </c>
      <c r="D109" s="4">
        <v>7.0540000000000003</v>
      </c>
      <c r="E109" s="4">
        <v>7.0229999999999997</v>
      </c>
      <c r="F109" s="5">
        <f t="shared" si="1"/>
        <v>-9.9580348224603018E-4</v>
      </c>
    </row>
    <row r="110" spans="1:6" ht="18">
      <c r="A110" s="2" t="s">
        <v>192</v>
      </c>
      <c r="B110" s="3">
        <v>7.0330000000000004</v>
      </c>
      <c r="C110" s="4">
        <v>6.9550000000000001</v>
      </c>
      <c r="D110" s="4">
        <v>7.0620000000000003</v>
      </c>
      <c r="E110" s="4">
        <v>6.9509999999999996</v>
      </c>
      <c r="F110" s="5">
        <f t="shared" si="1"/>
        <v>1.2303445615137494E-2</v>
      </c>
    </row>
    <row r="111" spans="1:6" ht="18">
      <c r="A111" s="2" t="s">
        <v>193</v>
      </c>
      <c r="B111" s="3">
        <v>6.9470000000000001</v>
      </c>
      <c r="C111" s="4">
        <v>6.9550000000000001</v>
      </c>
      <c r="D111" s="4">
        <v>6.9630000000000001</v>
      </c>
      <c r="E111" s="4">
        <v>6.9450000000000003</v>
      </c>
      <c r="F111" s="5">
        <f t="shared" si="1"/>
        <v>-5.5982346738963351E-3</v>
      </c>
    </row>
    <row r="112" spans="1:6" ht="18">
      <c r="A112" s="2" t="s">
        <v>194</v>
      </c>
      <c r="B112" s="3">
        <v>6.9859999999999998</v>
      </c>
      <c r="C112" s="4">
        <v>6.9909999999999997</v>
      </c>
      <c r="D112" s="4">
        <v>6.9939999999999998</v>
      </c>
      <c r="E112" s="4">
        <v>6.98</v>
      </c>
      <c r="F112" s="5">
        <f t="shared" si="1"/>
        <v>-2.4304822887404919E-3</v>
      </c>
    </row>
    <row r="113" spans="1:6" ht="18">
      <c r="A113" s="2" t="s">
        <v>195</v>
      </c>
      <c r="B113" s="3">
        <v>7.0030000000000001</v>
      </c>
      <c r="C113" s="4">
        <v>7.0220000000000002</v>
      </c>
      <c r="D113" s="4">
        <v>7.0220000000000002</v>
      </c>
      <c r="E113" s="4">
        <v>6.9950000000000001</v>
      </c>
      <c r="F113" s="5">
        <f t="shared" si="1"/>
        <v>-7.1372496070958242E-4</v>
      </c>
    </row>
    <row r="114" spans="1:6" ht="18">
      <c r="A114" s="2" t="s">
        <v>196</v>
      </c>
      <c r="B114" s="3">
        <v>7.008</v>
      </c>
      <c r="C114" s="4">
        <v>7.02</v>
      </c>
      <c r="D114" s="4">
        <v>7.02</v>
      </c>
      <c r="E114" s="4">
        <v>6.9870000000000001</v>
      </c>
      <c r="F114" s="5">
        <f t="shared" si="1"/>
        <v>1.8567455166458853E-3</v>
      </c>
    </row>
    <row r="115" spans="1:6" ht="18">
      <c r="A115" s="2" t="s">
        <v>197</v>
      </c>
      <c r="B115" s="3">
        <v>6.9950000000000001</v>
      </c>
      <c r="C115" s="4">
        <v>6.9809999999999999</v>
      </c>
      <c r="D115" s="4">
        <v>6.9980000000000002</v>
      </c>
      <c r="E115" s="4">
        <v>6.9710000000000001</v>
      </c>
      <c r="F115" s="5">
        <f t="shared" si="1"/>
        <v>2.0034351291802008E-3</v>
      </c>
    </row>
    <row r="116" spans="1:6" ht="18">
      <c r="A116" s="2" t="s">
        <v>198</v>
      </c>
      <c r="B116" s="3">
        <v>6.9809999999999999</v>
      </c>
      <c r="C116" s="4">
        <v>7.016</v>
      </c>
      <c r="D116" s="4">
        <v>7.016</v>
      </c>
      <c r="E116" s="4">
        <v>6.9669999999999996</v>
      </c>
      <c r="F116" s="5">
        <f t="shared" si="1"/>
        <v>-2.4322209572319761E-3</v>
      </c>
    </row>
    <row r="117" spans="1:6" ht="18">
      <c r="A117" s="2" t="s">
        <v>199</v>
      </c>
      <c r="B117" s="3">
        <v>6.9980000000000002</v>
      </c>
      <c r="C117" s="4">
        <v>6.9969999999999999</v>
      </c>
      <c r="D117" s="4">
        <v>7.0010000000000003</v>
      </c>
      <c r="E117" s="4">
        <v>6.9850000000000003</v>
      </c>
      <c r="F117" s="5">
        <f t="shared" si="1"/>
        <v>1.4290818173660712E-4</v>
      </c>
    </row>
    <row r="118" spans="1:6" ht="18">
      <c r="A118" s="2" t="s">
        <v>200</v>
      </c>
      <c r="B118" s="3">
        <v>6.9969999999999999</v>
      </c>
      <c r="C118" s="4">
        <v>7.0529999999999999</v>
      </c>
      <c r="D118" s="4">
        <v>7.0529999999999999</v>
      </c>
      <c r="E118" s="4">
        <v>6.9930000000000003</v>
      </c>
      <c r="F118" s="5">
        <f t="shared" si="1"/>
        <v>-1.1509896159512064E-2</v>
      </c>
    </row>
    <row r="119" spans="1:6" ht="18">
      <c r="A119" s="2" t="s">
        <v>201</v>
      </c>
      <c r="B119" s="3">
        <v>7.0780000000000003</v>
      </c>
      <c r="C119" s="4">
        <v>7.101</v>
      </c>
      <c r="D119" s="4">
        <v>7.101</v>
      </c>
      <c r="E119" s="4">
        <v>7.069</v>
      </c>
      <c r="F119" s="5">
        <f t="shared" si="1"/>
        <v>-2.3989286887342895E-3</v>
      </c>
    </row>
    <row r="120" spans="1:6" ht="18">
      <c r="A120" s="2" t="s">
        <v>203</v>
      </c>
      <c r="B120" s="3">
        <v>7.0949999999999998</v>
      </c>
      <c r="C120" s="4">
        <v>7.0839999999999996</v>
      </c>
      <c r="D120" s="4">
        <v>7.0990000000000002</v>
      </c>
      <c r="E120" s="4">
        <v>7.08</v>
      </c>
      <c r="F120" s="5">
        <f t="shared" si="1"/>
        <v>2.6815343144670979E-3</v>
      </c>
    </row>
    <row r="121" spans="1:6" ht="18">
      <c r="A121" s="2" t="s">
        <v>204</v>
      </c>
      <c r="B121" s="3">
        <v>7.0759999999999996</v>
      </c>
      <c r="C121" s="4">
        <v>7.0579999999999998</v>
      </c>
      <c r="D121" s="4">
        <v>7.0819999999999999</v>
      </c>
      <c r="E121" s="4">
        <v>7.0549999999999997</v>
      </c>
      <c r="F121" s="5">
        <f t="shared" si="1"/>
        <v>-1.4122301457414909E-3</v>
      </c>
    </row>
    <row r="122" spans="1:6" ht="18">
      <c r="A122" s="2" t="s">
        <v>205</v>
      </c>
      <c r="B122" s="3">
        <v>7.0860000000000003</v>
      </c>
      <c r="C122" s="4">
        <v>7.1029999999999998</v>
      </c>
      <c r="D122" s="4">
        <v>7.1029999999999998</v>
      </c>
      <c r="E122" s="4">
        <v>7.0819999999999999</v>
      </c>
      <c r="F122" s="5">
        <f t="shared" si="1"/>
        <v>-3.2405805040657248E-3</v>
      </c>
    </row>
    <row r="123" spans="1:6" ht="18">
      <c r="A123" s="2" t="s">
        <v>207</v>
      </c>
      <c r="B123" s="3">
        <v>7.109</v>
      </c>
      <c r="C123" s="4">
        <v>7.1230000000000002</v>
      </c>
      <c r="D123" s="4">
        <v>7.1230000000000002</v>
      </c>
      <c r="E123" s="4">
        <v>7.1050000000000004</v>
      </c>
      <c r="F123" s="5">
        <f t="shared" si="1"/>
        <v>-9.8418285624258866E-4</v>
      </c>
    </row>
    <row r="124" spans="1:6" ht="18">
      <c r="A124" s="2" t="s">
        <v>208</v>
      </c>
      <c r="B124" s="3">
        <v>7.1159999999999997</v>
      </c>
      <c r="C124" s="4">
        <v>7.1340000000000003</v>
      </c>
      <c r="D124" s="4">
        <v>7.1340000000000003</v>
      </c>
      <c r="E124" s="4">
        <v>7.1139999999999999</v>
      </c>
      <c r="F124" s="5">
        <f t="shared" si="1"/>
        <v>-1.5446187161450044E-3</v>
      </c>
    </row>
    <row r="125" spans="1:6" ht="18">
      <c r="A125" s="2" t="s">
        <v>209</v>
      </c>
      <c r="B125" s="3">
        <v>7.1269999999999998</v>
      </c>
      <c r="C125" s="4">
        <v>7.1239999999999997</v>
      </c>
      <c r="D125" s="4">
        <v>7.1289999999999996</v>
      </c>
      <c r="E125" s="4">
        <v>7.1109999999999998</v>
      </c>
      <c r="F125" s="5">
        <f t="shared" si="1"/>
        <v>-1.1218624090660518E-3</v>
      </c>
    </row>
    <row r="126" spans="1:6" ht="18">
      <c r="A126" s="2" t="s">
        <v>210</v>
      </c>
      <c r="B126" s="3">
        <v>7.1349999999999998</v>
      </c>
      <c r="C126" s="4">
        <v>7.1479999999999997</v>
      </c>
      <c r="D126" s="4">
        <v>7.1479999999999997</v>
      </c>
      <c r="E126" s="4">
        <v>7.125</v>
      </c>
      <c r="F126" s="5">
        <f t="shared" si="1"/>
        <v>-4.2037413916888301E-4</v>
      </c>
    </row>
    <row r="127" spans="1:6" ht="18">
      <c r="A127" s="2" t="s">
        <v>211</v>
      </c>
      <c r="B127" s="3">
        <v>7.1379999999999999</v>
      </c>
      <c r="C127" s="4">
        <v>7.1379999999999999</v>
      </c>
      <c r="D127" s="4">
        <v>7.1440000000000001</v>
      </c>
      <c r="E127" s="4">
        <v>7.13</v>
      </c>
      <c r="F127" s="5">
        <f t="shared" si="1"/>
        <v>1.2616529324773289E-3</v>
      </c>
    </row>
    <row r="128" spans="1:6" ht="18">
      <c r="A128" s="2" t="s">
        <v>212</v>
      </c>
      <c r="B128" s="3">
        <v>7.1289999999999996</v>
      </c>
      <c r="C128" s="4">
        <v>7.1150000000000002</v>
      </c>
      <c r="D128" s="4">
        <v>7.1349999999999998</v>
      </c>
      <c r="E128" s="4">
        <v>7.109</v>
      </c>
      <c r="F128" s="5">
        <f t="shared" si="1"/>
        <v>2.950061843086469E-3</v>
      </c>
    </row>
    <row r="129" spans="1:6" ht="18">
      <c r="A129" s="2" t="s">
        <v>213</v>
      </c>
      <c r="B129" s="3">
        <v>7.1079999999999997</v>
      </c>
      <c r="C129" s="4">
        <v>7.1319999999999997</v>
      </c>
      <c r="D129" s="4">
        <v>7.1319999999999997</v>
      </c>
      <c r="E129" s="4">
        <v>7.1059999999999999</v>
      </c>
      <c r="F129" s="5">
        <f t="shared" si="1"/>
        <v>-5.7515764923099138E-3</v>
      </c>
    </row>
    <row r="130" spans="1:6" ht="18">
      <c r="A130" s="2" t="s">
        <v>214</v>
      </c>
      <c r="B130" s="3">
        <v>7.149</v>
      </c>
      <c r="C130" s="4">
        <v>7.16</v>
      </c>
      <c r="D130" s="4">
        <v>7.1630000000000003</v>
      </c>
      <c r="E130" s="4">
        <v>7.1470000000000002</v>
      </c>
      <c r="F130" s="5">
        <f t="shared" si="1"/>
        <v>-1.8167847915261475E-3</v>
      </c>
    </row>
    <row r="131" spans="1:6" ht="18">
      <c r="A131" s="2" t="s">
        <v>215</v>
      </c>
      <c r="B131" s="3">
        <v>7.1619999999999999</v>
      </c>
      <c r="C131" s="4">
        <v>7.17</v>
      </c>
      <c r="D131" s="4">
        <v>7.173</v>
      </c>
      <c r="E131" s="4">
        <v>7.1589999999999998</v>
      </c>
      <c r="F131" s="5">
        <f t="shared" si="1"/>
        <v>-4.59706876309027E-3</v>
      </c>
    </row>
    <row r="132" spans="1:6" ht="18">
      <c r="A132" s="2" t="s">
        <v>216</v>
      </c>
      <c r="B132" s="3">
        <v>7.1950000000000003</v>
      </c>
      <c r="C132" s="4">
        <v>7.1989999999999998</v>
      </c>
      <c r="D132" s="4">
        <v>7.2050000000000001</v>
      </c>
      <c r="E132" s="4">
        <v>7.1849999999999996</v>
      </c>
      <c r="F132" s="5">
        <f t="shared" ref="F132:F195" si="2">LN(B132/B133)</f>
        <v>-1.3897574895541923E-4</v>
      </c>
    </row>
    <row r="133" spans="1:6" ht="18">
      <c r="A133" s="2" t="s">
        <v>217</v>
      </c>
      <c r="B133" s="3">
        <v>7.1959999999999997</v>
      </c>
      <c r="C133" s="4">
        <v>7.1849999999999996</v>
      </c>
      <c r="D133" s="4">
        <v>7.2030000000000003</v>
      </c>
      <c r="E133" s="4">
        <v>7.1760000000000002</v>
      </c>
      <c r="F133" s="5">
        <f t="shared" si="2"/>
        <v>-4.1681139887916646E-4</v>
      </c>
    </row>
    <row r="134" spans="1:6" ht="18">
      <c r="A134" s="2" t="s">
        <v>218</v>
      </c>
      <c r="B134" s="3">
        <v>7.1989999999999998</v>
      </c>
      <c r="C134" s="4">
        <v>7.2380000000000004</v>
      </c>
      <c r="D134" s="4">
        <v>7.2380000000000004</v>
      </c>
      <c r="E134" s="4">
        <v>7.1879999999999997</v>
      </c>
      <c r="F134" s="5">
        <f t="shared" si="2"/>
        <v>-6.9429982654378914E-4</v>
      </c>
    </row>
    <row r="135" spans="1:6" ht="18">
      <c r="A135" s="2" t="s">
        <v>219</v>
      </c>
      <c r="B135" s="3">
        <v>7.2039999999999997</v>
      </c>
      <c r="C135" s="4">
        <v>7.1929999999999996</v>
      </c>
      <c r="D135" s="4">
        <v>7.2060000000000004</v>
      </c>
      <c r="E135" s="4">
        <v>7.1879999999999997</v>
      </c>
      <c r="F135" s="5">
        <f t="shared" si="2"/>
        <v>2.5017386223826254E-3</v>
      </c>
    </row>
    <row r="136" spans="1:6" ht="18">
      <c r="A136" s="2" t="s">
        <v>220</v>
      </c>
      <c r="B136" s="3">
        <v>7.1859999999999999</v>
      </c>
      <c r="C136" s="4">
        <v>7.1749999999999998</v>
      </c>
      <c r="D136" s="4">
        <v>7.19</v>
      </c>
      <c r="E136" s="4">
        <v>7.16</v>
      </c>
      <c r="F136" s="5">
        <f t="shared" si="2"/>
        <v>2.6475316795448603E-3</v>
      </c>
    </row>
    <row r="137" spans="1:6" ht="18">
      <c r="A137" s="2" t="s">
        <v>221</v>
      </c>
      <c r="B137" s="3">
        <v>7.1669999999999998</v>
      </c>
      <c r="C137" s="4">
        <v>7.1840000000000002</v>
      </c>
      <c r="D137" s="4">
        <v>7.1840000000000002</v>
      </c>
      <c r="E137" s="4">
        <v>7.1630000000000003</v>
      </c>
      <c r="F137" s="5">
        <f t="shared" si="2"/>
        <v>-3.4821401575370042E-3</v>
      </c>
    </row>
    <row r="138" spans="1:6" ht="18">
      <c r="A138" s="2" t="s">
        <v>222</v>
      </c>
      <c r="B138" s="3">
        <v>7.1920000000000002</v>
      </c>
      <c r="C138" s="4">
        <v>7.2409999999999997</v>
      </c>
      <c r="D138" s="4">
        <v>7.242</v>
      </c>
      <c r="E138" s="4">
        <v>7.1879999999999997</v>
      </c>
      <c r="F138" s="5">
        <f t="shared" si="2"/>
        <v>-4.5779368291766227E-3</v>
      </c>
    </row>
    <row r="139" spans="1:6" ht="18">
      <c r="A139" s="2" t="s">
        <v>223</v>
      </c>
      <c r="B139" s="3">
        <v>7.2249999999999996</v>
      </c>
      <c r="C139" s="4">
        <v>7.2060000000000004</v>
      </c>
      <c r="D139" s="4">
        <v>7.2329999999999997</v>
      </c>
      <c r="E139" s="4">
        <v>7.1970000000000001</v>
      </c>
      <c r="F139" s="5">
        <f t="shared" si="2"/>
        <v>6.2478509383629491E-3</v>
      </c>
    </row>
    <row r="140" spans="1:6" ht="18">
      <c r="A140" s="2" t="s">
        <v>224</v>
      </c>
      <c r="B140" s="3">
        <v>7.18</v>
      </c>
      <c r="C140" s="4">
        <v>7.17</v>
      </c>
      <c r="D140" s="4">
        <v>7.1870000000000003</v>
      </c>
      <c r="E140" s="4">
        <v>7.1550000000000002</v>
      </c>
      <c r="F140" s="5">
        <f t="shared" si="2"/>
        <v>-1.8089478250863332E-3</v>
      </c>
    </row>
    <row r="141" spans="1:6" ht="18">
      <c r="A141" s="2" t="s">
        <v>225</v>
      </c>
      <c r="B141" s="3">
        <v>7.1929999999999996</v>
      </c>
      <c r="C141" s="4">
        <v>7.1929999999999996</v>
      </c>
      <c r="D141" s="4">
        <v>7.2</v>
      </c>
      <c r="E141" s="4">
        <v>7.1849999999999996</v>
      </c>
      <c r="F141" s="5">
        <f t="shared" si="2"/>
        <v>2.5055692395343299E-3</v>
      </c>
    </row>
    <row r="142" spans="1:6" ht="18">
      <c r="A142" s="2" t="s">
        <v>226</v>
      </c>
      <c r="B142" s="3">
        <v>7.1749999999999998</v>
      </c>
      <c r="C142" s="4">
        <v>7.1929999999999996</v>
      </c>
      <c r="D142" s="4">
        <v>7.1929999999999996</v>
      </c>
      <c r="E142" s="4">
        <v>7.16</v>
      </c>
      <c r="F142" s="5">
        <f t="shared" si="2"/>
        <v>-5.5733594866125269E-4</v>
      </c>
    </row>
    <row r="143" spans="1:6" ht="18">
      <c r="A143" s="2" t="s">
        <v>227</v>
      </c>
      <c r="B143" s="3">
        <v>7.1790000000000003</v>
      </c>
      <c r="C143" s="4">
        <v>7.1779999999999999</v>
      </c>
      <c r="D143" s="4">
        <v>7.1870000000000003</v>
      </c>
      <c r="E143" s="4">
        <v>7.1689999999999996</v>
      </c>
      <c r="F143" s="5">
        <f t="shared" si="2"/>
        <v>8.8143277907572638E-3</v>
      </c>
    </row>
    <row r="144" spans="1:6" ht="18">
      <c r="A144" s="2" t="s">
        <v>228</v>
      </c>
      <c r="B144" s="3">
        <v>7.1159999999999997</v>
      </c>
      <c r="C144" s="4">
        <v>7.133</v>
      </c>
      <c r="D144" s="4">
        <v>7.133</v>
      </c>
      <c r="E144" s="4">
        <v>7.1130000000000004</v>
      </c>
      <c r="F144" s="5">
        <f t="shared" si="2"/>
        <v>-5.3258710332373255E-3</v>
      </c>
    </row>
    <row r="145" spans="1:6" ht="18">
      <c r="A145" s="2" t="s">
        <v>229</v>
      </c>
      <c r="B145" s="3">
        <v>7.1539999999999999</v>
      </c>
      <c r="C145" s="4">
        <v>7.141</v>
      </c>
      <c r="D145" s="4">
        <v>7.1619999999999999</v>
      </c>
      <c r="E145" s="4">
        <v>7.1349999999999998</v>
      </c>
      <c r="F145" s="5">
        <f t="shared" si="2"/>
        <v>5.185352519692021E-3</v>
      </c>
    </row>
    <row r="146" spans="1:6" ht="18">
      <c r="A146" s="2" t="s">
        <v>230</v>
      </c>
      <c r="B146" s="3">
        <v>7.117</v>
      </c>
      <c r="C146" s="4">
        <v>7.0880000000000001</v>
      </c>
      <c r="D146" s="4">
        <v>7.1210000000000004</v>
      </c>
      <c r="E146" s="4">
        <v>7.0880000000000001</v>
      </c>
      <c r="F146" s="5">
        <f t="shared" si="2"/>
        <v>3.2369319657038877E-3</v>
      </c>
    </row>
    <row r="147" spans="1:6" ht="18">
      <c r="A147" s="2" t="s">
        <v>231</v>
      </c>
      <c r="B147" s="3">
        <v>7.0940000000000003</v>
      </c>
      <c r="C147" s="4">
        <v>7.1189999999999998</v>
      </c>
      <c r="D147" s="4">
        <v>7.1189999999999998</v>
      </c>
      <c r="E147" s="4">
        <v>7.09</v>
      </c>
      <c r="F147" s="5">
        <f t="shared" si="2"/>
        <v>-1.408649338438796E-3</v>
      </c>
    </row>
    <row r="148" spans="1:6" ht="18">
      <c r="A148" s="2" t="s">
        <v>232</v>
      </c>
      <c r="B148" s="3">
        <v>7.1040000000000001</v>
      </c>
      <c r="C148" s="4">
        <v>7.1180000000000003</v>
      </c>
      <c r="D148" s="4">
        <v>7.1180000000000003</v>
      </c>
      <c r="E148" s="4">
        <v>7.1</v>
      </c>
      <c r="F148" s="5">
        <f t="shared" si="2"/>
        <v>-5.6290460253594641E-4</v>
      </c>
    </row>
    <row r="149" spans="1:6" ht="18">
      <c r="A149" s="2" t="s">
        <v>234</v>
      </c>
      <c r="B149" s="3">
        <v>7.1079999999999997</v>
      </c>
      <c r="C149" s="4">
        <v>7.085</v>
      </c>
      <c r="D149" s="4">
        <v>7.1159999999999997</v>
      </c>
      <c r="E149" s="4">
        <v>7.0750000000000002</v>
      </c>
      <c r="F149" s="5">
        <f t="shared" si="2"/>
        <v>7.9096457567811897E-3</v>
      </c>
    </row>
    <row r="150" spans="1:6" ht="18">
      <c r="A150" s="2" t="s">
        <v>235</v>
      </c>
      <c r="B150" s="3">
        <v>7.0519999999999996</v>
      </c>
      <c r="C150" s="4">
        <v>7.0309999999999997</v>
      </c>
      <c r="D150" s="4">
        <v>7.0549999999999997</v>
      </c>
      <c r="E150" s="4">
        <v>7.0309999999999997</v>
      </c>
      <c r="F150" s="5">
        <f t="shared" si="2"/>
        <v>-2.8320607997186185E-3</v>
      </c>
    </row>
    <row r="151" spans="1:6" ht="18">
      <c r="A151" s="2" t="s">
        <v>236</v>
      </c>
      <c r="B151" s="3">
        <v>7.0720000000000001</v>
      </c>
      <c r="C151" s="4">
        <v>7.0970000000000004</v>
      </c>
      <c r="D151" s="4">
        <v>7.0970000000000004</v>
      </c>
      <c r="E151" s="4">
        <v>7.0670000000000002</v>
      </c>
      <c r="F151" s="5">
        <f t="shared" si="2"/>
        <v>-2.4009615375382618E-3</v>
      </c>
    </row>
    <row r="152" spans="1:6" ht="18">
      <c r="A152" s="2" t="s">
        <v>237</v>
      </c>
      <c r="B152" s="3">
        <v>7.0890000000000004</v>
      </c>
      <c r="C152" s="4">
        <v>7.0910000000000002</v>
      </c>
      <c r="D152" s="4">
        <v>7.1</v>
      </c>
      <c r="E152" s="4">
        <v>7.0789999999999997</v>
      </c>
      <c r="F152" s="5">
        <f t="shared" si="2"/>
        <v>2.8216704476158609E-4</v>
      </c>
    </row>
    <row r="153" spans="1:6" ht="18">
      <c r="A153" s="2" t="s">
        <v>238</v>
      </c>
      <c r="B153" s="3">
        <v>7.0869999999999997</v>
      </c>
      <c r="C153" s="4">
        <v>7.0620000000000003</v>
      </c>
      <c r="D153" s="4">
        <v>7.0960000000000001</v>
      </c>
      <c r="E153" s="4">
        <v>7.0549999999999997</v>
      </c>
      <c r="F153" s="5">
        <f t="shared" si="2"/>
        <v>5.2345030039417052E-3</v>
      </c>
    </row>
    <row r="154" spans="1:6" ht="18">
      <c r="A154" s="2" t="s">
        <v>239</v>
      </c>
      <c r="B154" s="3">
        <v>7.05</v>
      </c>
      <c r="C154" s="4">
        <v>7.08</v>
      </c>
      <c r="D154" s="4">
        <v>7.08</v>
      </c>
      <c r="E154" s="4">
        <v>7.048</v>
      </c>
      <c r="F154" s="5">
        <f t="shared" si="2"/>
        <v>-6.6445427186686131E-3</v>
      </c>
    </row>
    <row r="155" spans="1:6" ht="18">
      <c r="A155" s="2" t="s">
        <v>241</v>
      </c>
      <c r="B155" s="3">
        <v>7.0970000000000004</v>
      </c>
      <c r="C155" s="4">
        <v>7.101</v>
      </c>
      <c r="D155" s="4">
        <v>7.1029999999999998</v>
      </c>
      <c r="E155" s="4">
        <v>7.0890000000000004</v>
      </c>
      <c r="F155" s="5">
        <f t="shared" si="2"/>
        <v>2.8184893083991488E-4</v>
      </c>
    </row>
    <row r="156" spans="1:6" ht="18">
      <c r="A156" s="2" t="s">
        <v>242</v>
      </c>
      <c r="B156" s="3">
        <v>7.0949999999999998</v>
      </c>
      <c r="C156" s="4">
        <v>7.0960000000000001</v>
      </c>
      <c r="D156" s="4">
        <v>7.1</v>
      </c>
      <c r="E156" s="4">
        <v>7.0810000000000004</v>
      </c>
      <c r="F156" s="5">
        <f t="shared" si="2"/>
        <v>1.1281907838870445E-3</v>
      </c>
    </row>
    <row r="157" spans="1:6" ht="18">
      <c r="A157" s="2" t="s">
        <v>243</v>
      </c>
      <c r="B157" s="3">
        <v>7.0869999999999997</v>
      </c>
      <c r="C157" s="4">
        <v>7.08</v>
      </c>
      <c r="D157" s="4">
        <v>7.0880000000000001</v>
      </c>
      <c r="E157" s="4">
        <v>7.0750000000000002</v>
      </c>
      <c r="F157" s="5">
        <f t="shared" si="2"/>
        <v>3.5338223219242987E-3</v>
      </c>
    </row>
    <row r="158" spans="1:6" ht="18">
      <c r="A158" s="2" t="s">
        <v>244</v>
      </c>
      <c r="B158" s="3">
        <v>7.0620000000000003</v>
      </c>
      <c r="C158" s="4">
        <v>7.06</v>
      </c>
      <c r="D158" s="4">
        <v>7.0640000000000001</v>
      </c>
      <c r="E158" s="4">
        <v>7.0510000000000002</v>
      </c>
      <c r="F158" s="5">
        <f t="shared" si="2"/>
        <v>2.9780919691984962E-3</v>
      </c>
    </row>
    <row r="159" spans="1:6" ht="18">
      <c r="A159" s="2" t="s">
        <v>245</v>
      </c>
      <c r="B159" s="3">
        <v>7.0410000000000004</v>
      </c>
      <c r="C159" s="4">
        <v>7.0460000000000003</v>
      </c>
      <c r="D159" s="4">
        <v>7.048</v>
      </c>
      <c r="E159" s="4">
        <v>7.0380000000000003</v>
      </c>
      <c r="F159" s="5">
        <f t="shared" si="2"/>
        <v>2.8409091100161309E-4</v>
      </c>
    </row>
    <row r="160" spans="1:6" ht="18">
      <c r="A160" s="2" t="s">
        <v>246</v>
      </c>
      <c r="B160" s="3">
        <v>7.0389999999999997</v>
      </c>
      <c r="C160" s="4">
        <v>7.0430000000000001</v>
      </c>
      <c r="D160" s="4">
        <v>7.0430000000000001</v>
      </c>
      <c r="E160" s="4">
        <v>7.03</v>
      </c>
      <c r="F160" s="5">
        <f t="shared" si="2"/>
        <v>1.848560782359337E-3</v>
      </c>
    </row>
    <row r="161" spans="1:6" ht="18">
      <c r="A161" s="2" t="s">
        <v>247</v>
      </c>
      <c r="B161" s="3">
        <v>7.0259999999999998</v>
      </c>
      <c r="C161" s="4">
        <v>7.0250000000000004</v>
      </c>
      <c r="D161" s="4">
        <v>7.0289999999999999</v>
      </c>
      <c r="E161" s="4">
        <v>7.0149999999999997</v>
      </c>
      <c r="F161" s="5">
        <f t="shared" si="2"/>
        <v>1.7094021256488796E-3</v>
      </c>
    </row>
    <row r="162" spans="1:6" ht="18">
      <c r="A162" s="2" t="s">
        <v>248</v>
      </c>
      <c r="B162" s="3">
        <v>7.0140000000000002</v>
      </c>
      <c r="C162" s="4">
        <v>7.0250000000000004</v>
      </c>
      <c r="D162" s="4">
        <v>7.0250000000000004</v>
      </c>
      <c r="E162" s="4">
        <v>7.0060000000000002</v>
      </c>
      <c r="F162" s="5">
        <f t="shared" si="2"/>
        <v>-2.4207914990377871E-3</v>
      </c>
    </row>
    <row r="163" spans="1:6" ht="18">
      <c r="A163" s="2" t="s">
        <v>249</v>
      </c>
      <c r="B163" s="3">
        <v>7.0309999999999997</v>
      </c>
      <c r="C163" s="4">
        <v>7.0540000000000003</v>
      </c>
      <c r="D163" s="4">
        <v>7.0540000000000003</v>
      </c>
      <c r="E163" s="4">
        <v>7.0259999999999998</v>
      </c>
      <c r="F163" s="5">
        <f t="shared" si="2"/>
        <v>-3.2658885968360292E-3</v>
      </c>
    </row>
    <row r="164" spans="1:6" ht="18">
      <c r="A164" s="2" t="s">
        <v>250</v>
      </c>
      <c r="B164" s="3">
        <v>7.0540000000000003</v>
      </c>
      <c r="C164" s="4">
        <v>7.0529999999999999</v>
      </c>
      <c r="D164" s="4">
        <v>7.0570000000000004</v>
      </c>
      <c r="E164" s="4">
        <v>7.048</v>
      </c>
      <c r="F164" s="5">
        <f t="shared" si="2"/>
        <v>-4.252002048329473E-4</v>
      </c>
    </row>
    <row r="165" spans="1:6" ht="18">
      <c r="A165" s="2" t="s">
        <v>251</v>
      </c>
      <c r="B165" s="3">
        <v>7.0570000000000004</v>
      </c>
      <c r="C165" s="4">
        <v>7.0659999999999998</v>
      </c>
      <c r="D165" s="4">
        <v>7.0659999999999998</v>
      </c>
      <c r="E165" s="4">
        <v>7.0529999999999999</v>
      </c>
      <c r="F165" s="5">
        <f t="shared" si="2"/>
        <v>-4.2501948645740886E-4</v>
      </c>
    </row>
    <row r="166" spans="1:6" ht="18">
      <c r="A166" s="2" t="s">
        <v>252</v>
      </c>
      <c r="B166" s="3">
        <v>7.06</v>
      </c>
      <c r="C166" s="4">
        <v>7.0510000000000002</v>
      </c>
      <c r="D166" s="4">
        <v>7.0620000000000003</v>
      </c>
      <c r="E166" s="4">
        <v>7.0469999999999997</v>
      </c>
      <c r="F166" s="5">
        <f t="shared" si="2"/>
        <v>0</v>
      </c>
    </row>
    <row r="167" spans="1:6" ht="18">
      <c r="A167" s="2" t="s">
        <v>253</v>
      </c>
      <c r="B167" s="3">
        <v>7.06</v>
      </c>
      <c r="C167" s="4">
        <v>7.0620000000000003</v>
      </c>
      <c r="D167" s="4">
        <v>7.0819999999999999</v>
      </c>
      <c r="E167" s="4">
        <v>7.0570000000000004</v>
      </c>
      <c r="F167" s="5">
        <f t="shared" si="2"/>
        <v>-2.5463304181210507E-3</v>
      </c>
    </row>
    <row r="168" spans="1:6" ht="18">
      <c r="A168" s="2" t="s">
        <v>254</v>
      </c>
      <c r="B168" s="3">
        <v>7.0780000000000003</v>
      </c>
      <c r="C168" s="4">
        <v>7.0590000000000002</v>
      </c>
      <c r="D168" s="4">
        <v>7.0819999999999999</v>
      </c>
      <c r="E168" s="4">
        <v>7.0570000000000004</v>
      </c>
      <c r="F168" s="5">
        <f t="shared" si="2"/>
        <v>1.8383657867808007E-3</v>
      </c>
    </row>
    <row r="169" spans="1:6" ht="18">
      <c r="A169" s="2" t="s">
        <v>255</v>
      </c>
      <c r="B169" s="3">
        <v>7.0650000000000004</v>
      </c>
      <c r="C169" s="4">
        <v>7.0759999999999996</v>
      </c>
      <c r="D169" s="4">
        <v>7.0759999999999996</v>
      </c>
      <c r="E169" s="4">
        <v>7.06</v>
      </c>
      <c r="F169" s="5">
        <f t="shared" si="2"/>
        <v>-4.2453832095906653E-4</v>
      </c>
    </row>
    <row r="170" spans="1:6" ht="18">
      <c r="A170" s="2" t="s">
        <v>256</v>
      </c>
      <c r="B170" s="3">
        <v>7.0679999999999996</v>
      </c>
      <c r="C170" s="4">
        <v>7.0739999999999998</v>
      </c>
      <c r="D170" s="4">
        <v>7.0739999999999998</v>
      </c>
      <c r="E170" s="4">
        <v>7.0609999999999999</v>
      </c>
      <c r="F170" s="5">
        <f t="shared" si="2"/>
        <v>7.0766403066478527E-4</v>
      </c>
    </row>
    <row r="171" spans="1:6" ht="18">
      <c r="A171" s="2" t="s">
        <v>257</v>
      </c>
      <c r="B171" s="3">
        <v>7.0629999999999997</v>
      </c>
      <c r="C171" s="4">
        <v>7.0549999999999997</v>
      </c>
      <c r="D171" s="4">
        <v>7.0659999999999998</v>
      </c>
      <c r="E171" s="4">
        <v>7.0460000000000003</v>
      </c>
      <c r="F171" s="5">
        <f t="shared" si="2"/>
        <v>-1.9801986668624536E-3</v>
      </c>
    </row>
    <row r="172" spans="1:6" ht="18">
      <c r="A172" s="2" t="s">
        <v>258</v>
      </c>
      <c r="B172" s="3">
        <v>7.077</v>
      </c>
      <c r="C172" s="4">
        <v>7.0739999999999998</v>
      </c>
      <c r="D172" s="4">
        <v>7.0810000000000004</v>
      </c>
      <c r="E172" s="4">
        <v>7.0620000000000003</v>
      </c>
      <c r="F172" s="5">
        <f t="shared" si="2"/>
        <v>2.1217915874529678E-3</v>
      </c>
    </row>
    <row r="173" spans="1:6" ht="18">
      <c r="A173" s="2" t="s">
        <v>260</v>
      </c>
      <c r="B173" s="3">
        <v>7.0620000000000003</v>
      </c>
      <c r="C173" s="4">
        <v>7.0620000000000003</v>
      </c>
      <c r="D173" s="4">
        <v>7.0759999999999996</v>
      </c>
      <c r="E173" s="4">
        <v>7.0449999999999999</v>
      </c>
      <c r="F173" s="5">
        <f t="shared" si="2"/>
        <v>2.410152155551233E-3</v>
      </c>
    </row>
    <row r="174" spans="1:6" ht="18">
      <c r="A174" s="2" t="s">
        <v>261</v>
      </c>
      <c r="B174" s="3">
        <v>7.0449999999999999</v>
      </c>
      <c r="C174" s="4">
        <v>7.0650000000000004</v>
      </c>
      <c r="D174" s="4">
        <v>7.0650000000000004</v>
      </c>
      <c r="E174" s="4">
        <v>7.0380000000000003</v>
      </c>
      <c r="F174" s="5">
        <f t="shared" si="2"/>
        <v>-2.410152155551213E-3</v>
      </c>
    </row>
    <row r="175" spans="1:6" ht="18">
      <c r="A175" s="2" t="s">
        <v>262</v>
      </c>
      <c r="B175" s="3">
        <v>7.0620000000000003</v>
      </c>
      <c r="C175" s="4">
        <v>7.1180000000000003</v>
      </c>
      <c r="D175" s="4">
        <v>7.1180000000000003</v>
      </c>
      <c r="E175" s="4">
        <v>7.06</v>
      </c>
      <c r="F175" s="5">
        <f t="shared" si="2"/>
        <v>-5.2256315510541924E-3</v>
      </c>
    </row>
    <row r="176" spans="1:6" ht="18">
      <c r="A176" s="2" t="s">
        <v>263</v>
      </c>
      <c r="B176" s="3">
        <v>7.0990000000000002</v>
      </c>
      <c r="C176" s="4">
        <v>7.0970000000000004</v>
      </c>
      <c r="D176" s="4">
        <v>7.1029999999999998</v>
      </c>
      <c r="E176" s="4">
        <v>7.0750000000000002</v>
      </c>
      <c r="F176" s="5">
        <f t="shared" si="2"/>
        <v>1.9740559146051943E-3</v>
      </c>
    </row>
    <row r="177" spans="1:6" ht="18">
      <c r="A177" s="2" t="s">
        <v>264</v>
      </c>
      <c r="B177" s="3">
        <v>7.085</v>
      </c>
      <c r="C177" s="4">
        <v>7.1040000000000001</v>
      </c>
      <c r="D177" s="4">
        <v>7.1040000000000001</v>
      </c>
      <c r="E177" s="4">
        <v>7.0789999999999997</v>
      </c>
      <c r="F177" s="5">
        <f t="shared" si="2"/>
        <v>-4.0848003836196503E-3</v>
      </c>
    </row>
    <row r="178" spans="1:6" ht="18">
      <c r="A178" s="2" t="s">
        <v>265</v>
      </c>
      <c r="B178" s="3">
        <v>7.1139999999999999</v>
      </c>
      <c r="C178" s="4">
        <v>7.1360000000000001</v>
      </c>
      <c r="D178" s="4">
        <v>7.14</v>
      </c>
      <c r="E178" s="4">
        <v>7.11</v>
      </c>
      <c r="F178" s="5">
        <f t="shared" si="2"/>
        <v>2.392513983417506E-3</v>
      </c>
    </row>
    <row r="179" spans="1:6" ht="18">
      <c r="A179" s="2" t="s">
        <v>266</v>
      </c>
      <c r="B179" s="3">
        <v>7.0970000000000004</v>
      </c>
      <c r="C179" s="4">
        <v>7.1050000000000004</v>
      </c>
      <c r="D179" s="4">
        <v>7.109</v>
      </c>
      <c r="E179" s="4">
        <v>7.0960000000000001</v>
      </c>
      <c r="F179" s="5">
        <f t="shared" si="2"/>
        <v>0</v>
      </c>
    </row>
    <row r="180" spans="1:6" ht="18">
      <c r="A180" s="2" t="s">
        <v>267</v>
      </c>
      <c r="B180" s="3">
        <v>7.0970000000000004</v>
      </c>
      <c r="C180" s="4">
        <v>7.12</v>
      </c>
      <c r="D180" s="4">
        <v>7.12</v>
      </c>
      <c r="E180" s="4">
        <v>7.09</v>
      </c>
      <c r="F180" s="5">
        <f t="shared" si="2"/>
        <v>-2.3925139834175381E-3</v>
      </c>
    </row>
    <row r="181" spans="1:6" ht="18">
      <c r="A181" s="2" t="s">
        <v>268</v>
      </c>
      <c r="B181" s="3">
        <v>7.1139999999999999</v>
      </c>
      <c r="C181" s="4">
        <v>7.0910000000000002</v>
      </c>
      <c r="D181" s="4">
        <v>7.1180000000000003</v>
      </c>
      <c r="E181" s="4">
        <v>7.0750000000000002</v>
      </c>
      <c r="F181" s="5">
        <f t="shared" si="2"/>
        <v>4.5083198365515696E-3</v>
      </c>
    </row>
    <row r="182" spans="1:6" ht="18">
      <c r="A182" s="2" t="s">
        <v>269</v>
      </c>
      <c r="B182" s="3">
        <v>7.0819999999999999</v>
      </c>
      <c r="C182" s="4">
        <v>7.0730000000000004</v>
      </c>
      <c r="D182" s="4">
        <v>7.0919999999999996</v>
      </c>
      <c r="E182" s="4">
        <v>7.048</v>
      </c>
      <c r="F182" s="5">
        <f t="shared" si="2"/>
        <v>1.1302629064231249E-3</v>
      </c>
    </row>
    <row r="183" spans="1:6" ht="18">
      <c r="A183" s="2" t="s">
        <v>271</v>
      </c>
      <c r="B183" s="3">
        <v>7.0739999999999998</v>
      </c>
      <c r="C183" s="4">
        <v>7.0750000000000002</v>
      </c>
      <c r="D183" s="4">
        <v>7.0780000000000003</v>
      </c>
      <c r="E183" s="4">
        <v>7.0640000000000001</v>
      </c>
      <c r="F183" s="5">
        <f t="shared" si="2"/>
        <v>-2.5412974286725325E-3</v>
      </c>
    </row>
    <row r="184" spans="1:6" ht="18">
      <c r="A184" s="2" t="s">
        <v>272</v>
      </c>
      <c r="B184" s="3">
        <v>7.0919999999999996</v>
      </c>
      <c r="C184" s="4">
        <v>7.0960000000000001</v>
      </c>
      <c r="D184" s="4">
        <v>7.0960000000000001</v>
      </c>
      <c r="E184" s="4">
        <v>7.07</v>
      </c>
      <c r="F184" s="5">
        <f t="shared" si="2"/>
        <v>1.4101389010176137E-4</v>
      </c>
    </row>
    <row r="185" spans="1:6" ht="18">
      <c r="A185" s="2" t="s">
        <v>273</v>
      </c>
      <c r="B185" s="3">
        <v>7.0910000000000002</v>
      </c>
      <c r="C185" s="4">
        <v>7.0919999999999996</v>
      </c>
      <c r="D185" s="4">
        <v>7.0960000000000001</v>
      </c>
      <c r="E185" s="4">
        <v>7.0709999999999997</v>
      </c>
      <c r="F185" s="5">
        <f t="shared" si="2"/>
        <v>5.7987574976823457E-3</v>
      </c>
    </row>
    <row r="186" spans="1:6" ht="18">
      <c r="A186" s="2" t="s">
        <v>274</v>
      </c>
      <c r="B186" s="3">
        <v>7.05</v>
      </c>
      <c r="C186" s="4">
        <v>7.0540000000000003</v>
      </c>
      <c r="D186" s="4">
        <v>7.0579999999999998</v>
      </c>
      <c r="E186" s="4">
        <v>7.0209999999999999</v>
      </c>
      <c r="F186" s="5">
        <f t="shared" si="2"/>
        <v>-1.9838464774816125E-3</v>
      </c>
    </row>
    <row r="187" spans="1:6" ht="18">
      <c r="A187" s="2" t="s">
        <v>275</v>
      </c>
      <c r="B187" s="3">
        <v>7.0640000000000001</v>
      </c>
      <c r="C187" s="4">
        <v>7.1289999999999996</v>
      </c>
      <c r="D187" s="4">
        <v>7.1349999999999998</v>
      </c>
      <c r="E187" s="4">
        <v>7.0389999999999997</v>
      </c>
      <c r="F187" s="5">
        <f t="shared" si="2"/>
        <v>-1.1261380272539073E-2</v>
      </c>
    </row>
    <row r="188" spans="1:6" ht="18">
      <c r="A188" s="2" t="s">
        <v>276</v>
      </c>
      <c r="B188" s="3">
        <v>7.1440000000000001</v>
      </c>
      <c r="C188" s="4">
        <v>7.1520000000000001</v>
      </c>
      <c r="D188" s="4">
        <v>7.1520000000000001</v>
      </c>
      <c r="E188" s="4">
        <v>7.1390000000000002</v>
      </c>
      <c r="F188" s="5">
        <f t="shared" si="2"/>
        <v>-1.5385694342162828E-3</v>
      </c>
    </row>
    <row r="189" spans="1:6" ht="18">
      <c r="A189" s="2" t="s">
        <v>277</v>
      </c>
      <c r="B189" s="3">
        <v>7.1550000000000002</v>
      </c>
      <c r="C189" s="4">
        <v>7.1639999999999997</v>
      </c>
      <c r="D189" s="4">
        <v>7.1639999999999997</v>
      </c>
      <c r="E189" s="4">
        <v>7.1470000000000002</v>
      </c>
      <c r="F189" s="5">
        <f t="shared" si="2"/>
        <v>-2.2337018920236115E-3</v>
      </c>
    </row>
    <row r="190" spans="1:6" ht="18">
      <c r="A190" s="2" t="s">
        <v>278</v>
      </c>
      <c r="B190" s="3">
        <v>7.1710000000000003</v>
      </c>
      <c r="C190" s="4">
        <v>7.1820000000000004</v>
      </c>
      <c r="D190" s="4">
        <v>7.1820000000000004</v>
      </c>
      <c r="E190" s="4">
        <v>7.165</v>
      </c>
      <c r="F190" s="5">
        <f t="shared" si="2"/>
        <v>0</v>
      </c>
    </row>
    <row r="191" spans="1:6" ht="18">
      <c r="A191" s="2" t="s">
        <v>279</v>
      </c>
      <c r="B191" s="3">
        <v>7.1710000000000003</v>
      </c>
      <c r="C191" s="4">
        <v>7.1950000000000003</v>
      </c>
      <c r="D191" s="4">
        <v>7.1950000000000003</v>
      </c>
      <c r="E191" s="4">
        <v>7.1689999999999996</v>
      </c>
      <c r="F191" s="5">
        <f t="shared" si="2"/>
        <v>-1.3935342277426204E-3</v>
      </c>
    </row>
    <row r="192" spans="1:6" ht="18">
      <c r="A192" s="2" t="s">
        <v>280</v>
      </c>
      <c r="B192" s="3">
        <v>7.181</v>
      </c>
      <c r="C192" s="4">
        <v>7.1859999999999999</v>
      </c>
      <c r="D192" s="4">
        <v>7.1859999999999999</v>
      </c>
      <c r="E192" s="4">
        <v>7.17</v>
      </c>
      <c r="F192" s="5">
        <f t="shared" si="2"/>
        <v>9.7527001808969129E-4</v>
      </c>
    </row>
    <row r="193" spans="1:6" ht="18">
      <c r="A193" s="2" t="s">
        <v>281</v>
      </c>
      <c r="B193" s="3">
        <v>7.1740000000000004</v>
      </c>
      <c r="C193" s="4">
        <v>7.1719999999999997</v>
      </c>
      <c r="D193" s="4">
        <v>7.1769999999999996</v>
      </c>
      <c r="E193" s="4">
        <v>7.1660000000000004</v>
      </c>
      <c r="F193" s="5">
        <f t="shared" si="2"/>
        <v>-1.3929518898076207E-3</v>
      </c>
    </row>
    <row r="194" spans="1:6" ht="18">
      <c r="A194" s="2" t="s">
        <v>282</v>
      </c>
      <c r="B194" s="3">
        <v>7.1840000000000002</v>
      </c>
      <c r="C194" s="4">
        <v>7.194</v>
      </c>
      <c r="D194" s="4">
        <v>7.1959999999999997</v>
      </c>
      <c r="E194" s="4">
        <v>7.1769999999999996</v>
      </c>
      <c r="F194" s="5">
        <f t="shared" si="2"/>
        <v>8.3553827448305394E-4</v>
      </c>
    </row>
    <row r="195" spans="1:6" ht="18">
      <c r="A195" s="2" t="s">
        <v>283</v>
      </c>
      <c r="B195" s="3">
        <v>7.1779999999999999</v>
      </c>
      <c r="C195" s="4">
        <v>7.1769999999999996</v>
      </c>
      <c r="D195" s="4">
        <v>7.18</v>
      </c>
      <c r="E195" s="4">
        <v>7.1689999999999996</v>
      </c>
      <c r="F195" s="5">
        <f t="shared" si="2"/>
        <v>2.0919050931013381E-3</v>
      </c>
    </row>
    <row r="196" spans="1:6" ht="18">
      <c r="A196" s="2" t="s">
        <v>284</v>
      </c>
      <c r="B196" s="3">
        <v>7.1630000000000003</v>
      </c>
      <c r="C196" s="4">
        <v>7.1609999999999996</v>
      </c>
      <c r="D196" s="4">
        <v>7.165</v>
      </c>
      <c r="E196" s="4">
        <v>7.1509999999999998</v>
      </c>
      <c r="F196" s="5">
        <f t="shared" ref="F196:F259" si="3">LN(B196/B197)</f>
        <v>2.3761280310961308E-3</v>
      </c>
    </row>
    <row r="197" spans="1:6" ht="18">
      <c r="A197" s="2" t="s">
        <v>285</v>
      </c>
      <c r="B197" s="3">
        <v>7.1459999999999999</v>
      </c>
      <c r="C197" s="4">
        <v>7.1609999999999996</v>
      </c>
      <c r="D197" s="4">
        <v>7.1609999999999996</v>
      </c>
      <c r="E197" s="4">
        <v>7.14</v>
      </c>
      <c r="F197" s="5">
        <f t="shared" si="3"/>
        <v>-2.7983769596354896E-4</v>
      </c>
    </row>
    <row r="198" spans="1:6" ht="18">
      <c r="A198" s="2" t="s">
        <v>286</v>
      </c>
      <c r="B198" s="3">
        <v>7.1479999999999997</v>
      </c>
      <c r="C198" s="4">
        <v>7.1529999999999996</v>
      </c>
      <c r="D198" s="4">
        <v>7.1529999999999996</v>
      </c>
      <c r="E198" s="4">
        <v>7.1340000000000003</v>
      </c>
      <c r="F198" s="5">
        <f t="shared" si="3"/>
        <v>-4.1881954282339678E-3</v>
      </c>
    </row>
    <row r="199" spans="1:6" ht="18">
      <c r="A199" s="2" t="s">
        <v>287</v>
      </c>
      <c r="B199" s="3">
        <v>7.1779999999999999</v>
      </c>
      <c r="C199" s="4">
        <v>7.1680000000000001</v>
      </c>
      <c r="D199" s="4">
        <v>7.181</v>
      </c>
      <c r="E199" s="4">
        <v>7.1580000000000004</v>
      </c>
      <c r="F199" s="5">
        <f t="shared" si="3"/>
        <v>1.8127314452803401E-3</v>
      </c>
    </row>
    <row r="200" spans="1:6" ht="18">
      <c r="A200" s="2" t="s">
        <v>288</v>
      </c>
      <c r="B200" s="3">
        <v>7.165</v>
      </c>
      <c r="C200" s="4">
        <v>7.1920000000000002</v>
      </c>
      <c r="D200" s="4">
        <v>7.1920000000000002</v>
      </c>
      <c r="E200" s="4">
        <v>7.1619999999999999</v>
      </c>
      <c r="F200" s="5">
        <f t="shared" si="3"/>
        <v>-1.8127314452803809E-3</v>
      </c>
    </row>
    <row r="201" spans="1:6" ht="18">
      <c r="A201" s="2" t="s">
        <v>289</v>
      </c>
      <c r="B201" s="3">
        <v>7.1779999999999999</v>
      </c>
      <c r="C201" s="4">
        <v>7.1920000000000002</v>
      </c>
      <c r="D201" s="4">
        <v>7.1920000000000002</v>
      </c>
      <c r="E201" s="4">
        <v>7.1760000000000002</v>
      </c>
      <c r="F201" s="5">
        <f t="shared" si="3"/>
        <v>-1.5312872763190201E-3</v>
      </c>
    </row>
    <row r="202" spans="1:6" ht="18">
      <c r="A202" s="2" t="s">
        <v>291</v>
      </c>
      <c r="B202" s="3">
        <v>7.1890000000000001</v>
      </c>
      <c r="C202" s="4">
        <v>7.1829999999999998</v>
      </c>
      <c r="D202" s="4">
        <v>7.1970000000000001</v>
      </c>
      <c r="E202" s="4">
        <v>7.1820000000000004</v>
      </c>
      <c r="F202" s="5">
        <f t="shared" si="3"/>
        <v>-1.9455259054914423E-3</v>
      </c>
    </row>
    <row r="203" spans="1:6" ht="18">
      <c r="A203" s="2" t="s">
        <v>292</v>
      </c>
      <c r="B203" s="3">
        <v>7.2030000000000003</v>
      </c>
      <c r="C203" s="4">
        <v>7.2329999999999997</v>
      </c>
      <c r="D203" s="4">
        <v>7.2329999999999997</v>
      </c>
      <c r="E203" s="4">
        <v>7.2009999999999996</v>
      </c>
      <c r="F203" s="5">
        <f t="shared" si="3"/>
        <v>-4.4327541762213428E-3</v>
      </c>
    </row>
    <row r="204" spans="1:6" ht="18">
      <c r="A204" s="2" t="s">
        <v>293</v>
      </c>
      <c r="B204" s="3">
        <v>7.2350000000000003</v>
      </c>
      <c r="C204" s="4">
        <v>7.2370000000000001</v>
      </c>
      <c r="D204" s="4">
        <v>7.2389999999999999</v>
      </c>
      <c r="E204" s="4">
        <v>7.2249999999999996</v>
      </c>
      <c r="F204" s="5">
        <f t="shared" si="3"/>
        <v>2.0754071787123579E-3</v>
      </c>
    </row>
    <row r="205" spans="1:6" ht="18">
      <c r="A205" s="2" t="s">
        <v>294</v>
      </c>
      <c r="B205" s="3">
        <v>7.22</v>
      </c>
      <c r="C205" s="4">
        <v>7.2140000000000004</v>
      </c>
      <c r="D205" s="4">
        <v>7.2240000000000002</v>
      </c>
      <c r="E205" s="4">
        <v>7.2080000000000002</v>
      </c>
      <c r="F205" s="5">
        <f t="shared" si="3"/>
        <v>5.5417014441226783E-4</v>
      </c>
    </row>
    <row r="206" spans="1:6" ht="18">
      <c r="A206" s="2" t="s">
        <v>295</v>
      </c>
      <c r="B206" s="3">
        <v>7.2160000000000002</v>
      </c>
      <c r="C206" s="4">
        <v>7.2149999999999999</v>
      </c>
      <c r="D206" s="4">
        <v>7.2220000000000004</v>
      </c>
      <c r="E206" s="4">
        <v>7.1970000000000001</v>
      </c>
      <c r="F206" s="5">
        <f t="shared" si="3"/>
        <v>1.3867704344210062E-3</v>
      </c>
    </row>
    <row r="207" spans="1:6" ht="18">
      <c r="A207" s="2" t="s">
        <v>296</v>
      </c>
      <c r="B207" s="3">
        <v>7.2060000000000004</v>
      </c>
      <c r="C207" s="4">
        <v>7.2149999999999999</v>
      </c>
      <c r="D207" s="4">
        <v>7.2149999999999999</v>
      </c>
      <c r="E207" s="4">
        <v>7.2039999999999997</v>
      </c>
      <c r="F207" s="5">
        <f t="shared" si="3"/>
        <v>1.3886962376148146E-3</v>
      </c>
    </row>
    <row r="208" spans="1:6" ht="18">
      <c r="A208" s="2" t="s">
        <v>297</v>
      </c>
      <c r="B208" s="3">
        <v>7.1959999999999997</v>
      </c>
      <c r="C208" s="4">
        <v>7.2069999999999999</v>
      </c>
      <c r="D208" s="4">
        <v>7.2069999999999999</v>
      </c>
      <c r="E208" s="4">
        <v>7.1920000000000002</v>
      </c>
      <c r="F208" s="5">
        <f t="shared" si="3"/>
        <v>2.7831913317916371E-3</v>
      </c>
    </row>
    <row r="209" spans="1:6" ht="18">
      <c r="A209" s="2" t="s">
        <v>298</v>
      </c>
      <c r="B209" s="3">
        <v>7.1760000000000002</v>
      </c>
      <c r="C209" s="4">
        <v>7.2249999999999996</v>
      </c>
      <c r="D209" s="4">
        <v>7.2249999999999996</v>
      </c>
      <c r="E209" s="4">
        <v>7.1719999999999997</v>
      </c>
      <c r="F209" s="5">
        <f t="shared" si="3"/>
        <v>-4.3106511858089312E-3</v>
      </c>
    </row>
    <row r="210" spans="1:6" ht="18">
      <c r="A210" s="2" t="s">
        <v>299</v>
      </c>
      <c r="B210" s="3">
        <v>7.2069999999999999</v>
      </c>
      <c r="C210" s="4">
        <v>7.2</v>
      </c>
      <c r="D210" s="4">
        <v>7.2130000000000001</v>
      </c>
      <c r="E210" s="4">
        <v>7.1909999999999998</v>
      </c>
      <c r="F210" s="5">
        <f t="shared" si="3"/>
        <v>2.7754649081844967E-4</v>
      </c>
    </row>
    <row r="211" spans="1:6" ht="18">
      <c r="A211" s="2" t="s">
        <v>300</v>
      </c>
      <c r="B211" s="3">
        <v>7.2050000000000001</v>
      </c>
      <c r="C211" s="4">
        <v>7.1909999999999998</v>
      </c>
      <c r="D211" s="4">
        <v>7.2080000000000002</v>
      </c>
      <c r="E211" s="4">
        <v>7.1820000000000004</v>
      </c>
      <c r="F211" s="5">
        <f t="shared" si="3"/>
        <v>3.0581063588208724E-3</v>
      </c>
    </row>
    <row r="212" spans="1:6" ht="18">
      <c r="A212" s="2" t="s">
        <v>301</v>
      </c>
      <c r="B212" s="3">
        <v>7.1829999999999998</v>
      </c>
      <c r="C212" s="4">
        <v>7.2130000000000001</v>
      </c>
      <c r="D212" s="4">
        <v>7.2130000000000001</v>
      </c>
      <c r="E212" s="4">
        <v>7.1769999999999996</v>
      </c>
      <c r="F212" s="5">
        <f t="shared" si="3"/>
        <v>-6.9584582864808781E-4</v>
      </c>
    </row>
    <row r="213" spans="1:6" ht="18">
      <c r="A213" s="2" t="s">
        <v>302</v>
      </c>
      <c r="B213" s="3">
        <v>7.1879999999999997</v>
      </c>
      <c r="C213" s="4">
        <v>7.1870000000000003</v>
      </c>
      <c r="D213" s="4">
        <v>7.1980000000000004</v>
      </c>
      <c r="E213" s="4">
        <v>7.1849999999999996</v>
      </c>
      <c r="F213" s="5">
        <f t="shared" si="3"/>
        <v>5.566379214141182E-4</v>
      </c>
    </row>
    <row r="214" spans="1:6" ht="18">
      <c r="A214" s="2" t="s">
        <v>303</v>
      </c>
      <c r="B214" s="3">
        <v>7.1840000000000002</v>
      </c>
      <c r="C214" s="4">
        <v>7.173</v>
      </c>
      <c r="D214" s="4">
        <v>7.1879999999999997</v>
      </c>
      <c r="E214" s="4">
        <v>7.1509999999999998</v>
      </c>
      <c r="F214" s="5">
        <f t="shared" si="3"/>
        <v>1.8112160994605728E-3</v>
      </c>
    </row>
    <row r="215" spans="1:6" ht="18">
      <c r="A215" s="2" t="s">
        <v>304</v>
      </c>
      <c r="B215" s="3">
        <v>7.1710000000000003</v>
      </c>
      <c r="C215" s="4">
        <v>7.1840000000000002</v>
      </c>
      <c r="D215" s="4">
        <v>7.1840000000000002</v>
      </c>
      <c r="E215" s="4">
        <v>7.165</v>
      </c>
      <c r="F215" s="5">
        <f t="shared" si="3"/>
        <v>0</v>
      </c>
    </row>
    <row r="216" spans="1:6" ht="18">
      <c r="A216" s="2" t="s">
        <v>305</v>
      </c>
      <c r="B216" s="3">
        <v>7.1710000000000003</v>
      </c>
      <c r="C216" s="4">
        <v>7.1849999999999996</v>
      </c>
      <c r="D216" s="4">
        <v>7.1849999999999996</v>
      </c>
      <c r="E216" s="4">
        <v>7.1529999999999996</v>
      </c>
      <c r="F216" s="5">
        <f t="shared" si="3"/>
        <v>2.5132657741911858E-3</v>
      </c>
    </row>
    <row r="217" spans="1:6" ht="18">
      <c r="A217" s="2" t="s">
        <v>306</v>
      </c>
      <c r="B217" s="3">
        <v>7.1529999999999996</v>
      </c>
      <c r="C217" s="4">
        <v>7.1710000000000003</v>
      </c>
      <c r="D217" s="4">
        <v>7.1790000000000003</v>
      </c>
      <c r="E217" s="4">
        <v>7.1470000000000002</v>
      </c>
      <c r="F217" s="5">
        <f t="shared" si="3"/>
        <v>-1.3970385060674995E-3</v>
      </c>
    </row>
    <row r="218" spans="1:6" ht="18">
      <c r="A218" s="2" t="s">
        <v>307</v>
      </c>
      <c r="B218" s="3">
        <v>7.1630000000000003</v>
      </c>
      <c r="C218" s="4">
        <v>7.2039999999999997</v>
      </c>
      <c r="D218" s="4">
        <v>7.2060000000000004</v>
      </c>
      <c r="E218" s="4">
        <v>7.1550000000000002</v>
      </c>
      <c r="F218" s="5">
        <f t="shared" si="3"/>
        <v>-4.3184576411180028E-3</v>
      </c>
    </row>
    <row r="219" spans="1:6" ht="18">
      <c r="A219" s="2" t="s">
        <v>308</v>
      </c>
      <c r="B219" s="3">
        <v>7.194</v>
      </c>
      <c r="C219" s="4">
        <v>7.2220000000000004</v>
      </c>
      <c r="D219" s="4">
        <v>7.2240000000000002</v>
      </c>
      <c r="E219" s="4">
        <v>7.1849999999999996</v>
      </c>
      <c r="F219" s="5">
        <f t="shared" si="3"/>
        <v>-8.9947330292714772E-3</v>
      </c>
    </row>
    <row r="220" spans="1:6" ht="18">
      <c r="A220" s="2" t="s">
        <v>309</v>
      </c>
      <c r="B220" s="3">
        <v>7.2590000000000003</v>
      </c>
      <c r="C220" s="4">
        <v>7.2619999999999996</v>
      </c>
      <c r="D220" s="4">
        <v>7.2690000000000001</v>
      </c>
      <c r="E220" s="4">
        <v>7.2569999999999997</v>
      </c>
      <c r="F220" s="5">
        <f t="shared" si="3"/>
        <v>-2.2017347548525762E-3</v>
      </c>
    </row>
    <row r="221" spans="1:6" ht="18">
      <c r="A221" s="2" t="s">
        <v>310</v>
      </c>
      <c r="B221" s="3">
        <v>7.2750000000000004</v>
      </c>
      <c r="C221" s="4">
        <v>7.2789999999999999</v>
      </c>
      <c r="D221" s="4">
        <v>7.28</v>
      </c>
      <c r="E221" s="4">
        <v>7.2670000000000003</v>
      </c>
      <c r="F221" s="5">
        <f t="shared" si="3"/>
        <v>-8.2440235501769342E-4</v>
      </c>
    </row>
    <row r="222" spans="1:6" ht="18">
      <c r="A222" s="2" t="s">
        <v>311</v>
      </c>
      <c r="B222" s="3">
        <v>7.2809999999999997</v>
      </c>
      <c r="C222" s="4">
        <v>7.2869999999999999</v>
      </c>
      <c r="D222" s="4">
        <v>7.2869999999999999</v>
      </c>
      <c r="E222" s="4">
        <v>7.2729999999999997</v>
      </c>
      <c r="F222" s="5">
        <f t="shared" si="3"/>
        <v>2.0622816135638222E-3</v>
      </c>
    </row>
    <row r="223" spans="1:6" ht="18">
      <c r="A223" s="2" t="s">
        <v>312</v>
      </c>
      <c r="B223" s="3">
        <v>7.266</v>
      </c>
      <c r="C223" s="4">
        <v>7.2489999999999997</v>
      </c>
      <c r="D223" s="4">
        <v>7.2709999999999999</v>
      </c>
      <c r="E223" s="4">
        <v>7.226</v>
      </c>
      <c r="F223" s="5">
        <f t="shared" si="3"/>
        <v>4.1373662659614265E-3</v>
      </c>
    </row>
    <row r="224" spans="1:6" ht="18">
      <c r="A224" s="2" t="s">
        <v>313</v>
      </c>
      <c r="B224" s="3">
        <v>7.2359999999999998</v>
      </c>
      <c r="C224" s="4">
        <v>7.2480000000000002</v>
      </c>
      <c r="D224" s="4">
        <v>7.2480000000000002</v>
      </c>
      <c r="E224" s="4">
        <v>7.2329999999999997</v>
      </c>
      <c r="F224" s="5">
        <f t="shared" si="3"/>
        <v>-1.6570012076295693E-3</v>
      </c>
    </row>
    <row r="225" spans="1:6" ht="18">
      <c r="A225" s="2" t="s">
        <v>314</v>
      </c>
      <c r="B225" s="3">
        <v>7.2480000000000002</v>
      </c>
      <c r="C225" s="4">
        <v>7.2510000000000003</v>
      </c>
      <c r="D225" s="4">
        <v>7.2539999999999996</v>
      </c>
      <c r="E225" s="4">
        <v>7.2430000000000003</v>
      </c>
      <c r="F225" s="5">
        <f t="shared" si="3"/>
        <v>-1.9297042514657356E-3</v>
      </c>
    </row>
    <row r="226" spans="1:6" ht="18">
      <c r="A226" s="2" t="s">
        <v>315</v>
      </c>
      <c r="B226" s="3">
        <v>7.2619999999999996</v>
      </c>
      <c r="C226" s="4">
        <v>7.2750000000000004</v>
      </c>
      <c r="D226" s="4">
        <v>7.2750000000000004</v>
      </c>
      <c r="E226" s="4">
        <v>7.2560000000000002</v>
      </c>
      <c r="F226" s="5">
        <f t="shared" si="3"/>
        <v>-1.238560675775798E-3</v>
      </c>
    </row>
    <row r="227" spans="1:6" ht="18">
      <c r="A227" s="2" t="s">
        <v>316</v>
      </c>
      <c r="B227" s="3">
        <v>7.2709999999999999</v>
      </c>
      <c r="C227" s="4">
        <v>7.2640000000000002</v>
      </c>
      <c r="D227" s="4">
        <v>7.2759999999999998</v>
      </c>
      <c r="E227" s="4">
        <v>7.2619999999999996</v>
      </c>
      <c r="F227" s="5">
        <f t="shared" si="3"/>
        <v>-2.6097123526470536E-3</v>
      </c>
    </row>
    <row r="228" spans="1:6" ht="18">
      <c r="A228" s="2" t="s">
        <v>317</v>
      </c>
      <c r="B228" s="3">
        <v>7.29</v>
      </c>
      <c r="C228" s="4">
        <v>7.2930000000000001</v>
      </c>
      <c r="D228" s="4">
        <v>7.298</v>
      </c>
      <c r="E228" s="4">
        <v>7.2789999999999999</v>
      </c>
      <c r="F228" s="5">
        <f t="shared" si="3"/>
        <v>1.5100558844459635E-3</v>
      </c>
    </row>
    <row r="229" spans="1:6" ht="18">
      <c r="A229" s="2" t="s">
        <v>318</v>
      </c>
      <c r="B229" s="3">
        <v>7.2789999999999999</v>
      </c>
      <c r="C229" s="4">
        <v>7.25</v>
      </c>
      <c r="D229" s="4">
        <v>7.2869999999999999</v>
      </c>
      <c r="E229" s="4">
        <v>7.2480000000000002</v>
      </c>
      <c r="F229" s="5">
        <f t="shared" si="3"/>
        <v>3.7161972435163352E-3</v>
      </c>
    </row>
    <row r="230" spans="1:6" ht="18">
      <c r="A230" s="2" t="s">
        <v>319</v>
      </c>
      <c r="B230" s="3">
        <v>7.2519999999999998</v>
      </c>
      <c r="C230" s="4">
        <v>7.258</v>
      </c>
      <c r="D230" s="4">
        <v>7.258</v>
      </c>
      <c r="E230" s="4">
        <v>7.2370000000000001</v>
      </c>
      <c r="F230" s="5">
        <f t="shared" si="3"/>
        <v>-2.891568279799014E-3</v>
      </c>
    </row>
    <row r="231" spans="1:6" ht="18">
      <c r="A231" s="2" t="s">
        <v>320</v>
      </c>
      <c r="B231" s="3">
        <v>7.2729999999999997</v>
      </c>
      <c r="C231" s="4">
        <v>7.258</v>
      </c>
      <c r="D231" s="4">
        <v>7.2770000000000001</v>
      </c>
      <c r="E231" s="4">
        <v>7.2530000000000001</v>
      </c>
      <c r="F231" s="5">
        <f t="shared" si="3"/>
        <v>1.3750429722584974E-4</v>
      </c>
    </row>
    <row r="232" spans="1:6" ht="18">
      <c r="A232" s="2" t="s">
        <v>321</v>
      </c>
      <c r="B232" s="3">
        <v>7.2720000000000002</v>
      </c>
      <c r="C232" s="4">
        <v>7.2779999999999996</v>
      </c>
      <c r="D232" s="4">
        <v>7.2910000000000004</v>
      </c>
      <c r="E232" s="4">
        <v>7.266</v>
      </c>
      <c r="F232" s="5">
        <f t="shared" si="3"/>
        <v>2.6161804939024706E-3</v>
      </c>
    </row>
    <row r="233" spans="1:6" ht="18">
      <c r="A233" s="2" t="s">
        <v>322</v>
      </c>
      <c r="B233" s="3">
        <v>7.2530000000000001</v>
      </c>
      <c r="C233" s="4">
        <v>7.258</v>
      </c>
      <c r="D233" s="4">
        <v>7.2629999999999999</v>
      </c>
      <c r="E233" s="4">
        <v>7.2460000000000004</v>
      </c>
      <c r="F233" s="5">
        <f t="shared" si="3"/>
        <v>8.275862541310381E-4</v>
      </c>
    </row>
    <row r="234" spans="1:6" ht="18">
      <c r="A234" s="2" t="s">
        <v>323</v>
      </c>
      <c r="B234" s="3">
        <v>7.2469999999999999</v>
      </c>
      <c r="C234" s="4">
        <v>7.2770000000000001</v>
      </c>
      <c r="D234" s="4">
        <v>7.2770000000000001</v>
      </c>
      <c r="E234" s="4">
        <v>7.2450000000000001</v>
      </c>
      <c r="F234" s="5">
        <f t="shared" si="3"/>
        <v>-3.0311403753539847E-3</v>
      </c>
    </row>
    <row r="235" spans="1:6" ht="18">
      <c r="A235" s="2" t="s">
        <v>324</v>
      </c>
      <c r="B235" s="3">
        <v>7.2690000000000001</v>
      </c>
      <c r="C235" s="4">
        <v>7.2469999999999999</v>
      </c>
      <c r="D235" s="4">
        <v>7.2720000000000002</v>
      </c>
      <c r="E235" s="4">
        <v>7.2370000000000001</v>
      </c>
      <c r="F235" s="5">
        <f t="shared" si="3"/>
        <v>2.3414376098937692E-3</v>
      </c>
    </row>
    <row r="236" spans="1:6" ht="18">
      <c r="A236" s="2" t="s">
        <v>325</v>
      </c>
      <c r="B236" s="3">
        <v>7.2519999999999998</v>
      </c>
      <c r="C236" s="4">
        <v>7.23</v>
      </c>
      <c r="D236" s="4">
        <v>7.2569999999999997</v>
      </c>
      <c r="E236" s="4">
        <v>7.2240000000000002</v>
      </c>
      <c r="F236" s="5">
        <f t="shared" si="3"/>
        <v>5.5309875515337789E-3</v>
      </c>
    </row>
    <row r="237" spans="1:6" ht="18">
      <c r="A237" s="2" t="s">
        <v>326</v>
      </c>
      <c r="B237" s="3">
        <v>7.2119999999999997</v>
      </c>
      <c r="C237" s="4">
        <v>7.226</v>
      </c>
      <c r="D237" s="4">
        <v>7.23</v>
      </c>
      <c r="E237" s="4">
        <v>7.194</v>
      </c>
      <c r="F237" s="5">
        <f t="shared" si="3"/>
        <v>-2.7693177488046093E-3</v>
      </c>
    </row>
    <row r="238" spans="1:6" ht="18">
      <c r="A238" s="2" t="s">
        <v>327</v>
      </c>
      <c r="B238" s="3">
        <v>7.2320000000000002</v>
      </c>
      <c r="C238" s="4">
        <v>7.2359999999999998</v>
      </c>
      <c r="D238" s="4">
        <v>7.2359999999999998</v>
      </c>
      <c r="E238" s="4">
        <v>7.22</v>
      </c>
      <c r="F238" s="5">
        <f t="shared" si="3"/>
        <v>9.6838909137957454E-4</v>
      </c>
    </row>
    <row r="239" spans="1:6" ht="18">
      <c r="A239" s="2" t="s">
        <v>328</v>
      </c>
      <c r="B239" s="3">
        <v>7.2249999999999996</v>
      </c>
      <c r="C239" s="4">
        <v>7.2619999999999996</v>
      </c>
      <c r="D239" s="4">
        <v>7.2619999999999996</v>
      </c>
      <c r="E239" s="4">
        <v>7.22</v>
      </c>
      <c r="F239" s="5">
        <f t="shared" si="3"/>
        <v>-7.9956312372823721E-3</v>
      </c>
    </row>
    <row r="240" spans="1:6" ht="18">
      <c r="A240" s="2" t="s">
        <v>329</v>
      </c>
      <c r="B240" s="3">
        <v>7.2830000000000004</v>
      </c>
      <c r="C240" s="4">
        <v>7.3159999999999998</v>
      </c>
      <c r="D240" s="4">
        <v>7.3159999999999998</v>
      </c>
      <c r="E240" s="4">
        <v>7.2809999999999997</v>
      </c>
      <c r="F240" s="5">
        <f t="shared" si="3"/>
        <v>-2.3314829185672329E-3</v>
      </c>
    </row>
    <row r="241" spans="1:6" ht="18">
      <c r="A241" s="2" t="s">
        <v>330</v>
      </c>
      <c r="B241" s="3">
        <v>7.3</v>
      </c>
      <c r="C241" s="4">
        <v>7.2930000000000001</v>
      </c>
      <c r="D241" s="4">
        <v>7.3049999999999997</v>
      </c>
      <c r="E241" s="4">
        <v>7.2880000000000003</v>
      </c>
      <c r="F241" s="5">
        <f t="shared" si="3"/>
        <v>4.2556176518471047E-3</v>
      </c>
    </row>
    <row r="242" spans="1:6" ht="18">
      <c r="A242" s="2" t="s">
        <v>331</v>
      </c>
      <c r="B242" s="3">
        <v>7.2690000000000001</v>
      </c>
      <c r="C242" s="4">
        <v>7.2560000000000002</v>
      </c>
      <c r="D242" s="4">
        <v>7.2759999999999998</v>
      </c>
      <c r="E242" s="4">
        <v>7.2460000000000004</v>
      </c>
      <c r="F242" s="5">
        <f t="shared" si="3"/>
        <v>4.1279670348812674E-4</v>
      </c>
    </row>
    <row r="243" spans="1:6" ht="18">
      <c r="A243" s="2" t="s">
        <v>332</v>
      </c>
      <c r="B243" s="3">
        <v>7.266</v>
      </c>
      <c r="C243" s="4">
        <v>7.2729999999999997</v>
      </c>
      <c r="D243" s="4">
        <v>7.2809999999999997</v>
      </c>
      <c r="E243" s="4">
        <v>7.2549999999999999</v>
      </c>
      <c r="F243" s="5">
        <f t="shared" si="3"/>
        <v>-1.9249284095843938E-3</v>
      </c>
    </row>
    <row r="244" spans="1:6" ht="18">
      <c r="A244" s="2" t="s">
        <v>333</v>
      </c>
      <c r="B244" s="3">
        <v>7.28</v>
      </c>
      <c r="C244" s="4">
        <v>7.3179999999999996</v>
      </c>
      <c r="D244" s="4">
        <v>7.3179999999999996</v>
      </c>
      <c r="E244" s="4">
        <v>7.2770000000000001</v>
      </c>
      <c r="F244" s="5">
        <f t="shared" si="3"/>
        <v>-3.4281829940681612E-3</v>
      </c>
    </row>
    <row r="245" spans="1:6" ht="18">
      <c r="A245" s="2" t="s">
        <v>334</v>
      </c>
      <c r="B245" s="3">
        <v>7.3049999999999997</v>
      </c>
      <c r="C245" s="4">
        <v>7.3010000000000002</v>
      </c>
      <c r="D245" s="4">
        <v>7.3070000000000004</v>
      </c>
      <c r="E245" s="4">
        <v>7.2939999999999996</v>
      </c>
      <c r="F245" s="5">
        <f t="shared" si="3"/>
        <v>-1.6413626992302064E-3</v>
      </c>
    </row>
    <row r="246" spans="1:6" ht="18">
      <c r="A246" s="2" t="s">
        <v>335</v>
      </c>
      <c r="B246" s="3">
        <v>7.3170000000000002</v>
      </c>
      <c r="C246" s="4">
        <v>7.3239999999999998</v>
      </c>
      <c r="D246" s="4">
        <v>7.3239999999999998</v>
      </c>
      <c r="E246" s="4">
        <v>7.3090000000000002</v>
      </c>
      <c r="F246" s="5">
        <f t="shared" si="3"/>
        <v>-6.8310679615147152E-4</v>
      </c>
    </row>
    <row r="247" spans="1:6" ht="18">
      <c r="A247" s="2" t="s">
        <v>336</v>
      </c>
      <c r="B247" s="3">
        <v>7.3220000000000001</v>
      </c>
      <c r="C247" s="4">
        <v>7.3230000000000004</v>
      </c>
      <c r="D247" s="4">
        <v>7.335</v>
      </c>
      <c r="E247" s="4">
        <v>7.3179999999999996</v>
      </c>
      <c r="F247" s="5">
        <f t="shared" si="3"/>
        <v>-4.9046419845381129E-3</v>
      </c>
    </row>
    <row r="248" spans="1:6" ht="18">
      <c r="A248" s="2" t="s">
        <v>337</v>
      </c>
      <c r="B248" s="3">
        <v>7.3579999999999997</v>
      </c>
      <c r="C248" s="4">
        <v>7.3760000000000003</v>
      </c>
      <c r="D248" s="4">
        <v>7.3760000000000003</v>
      </c>
      <c r="E248" s="4">
        <v>7.3520000000000003</v>
      </c>
      <c r="F248" s="5">
        <f t="shared" si="3"/>
        <v>9.5179829063197726E-4</v>
      </c>
    </row>
    <row r="249" spans="1:6" ht="18">
      <c r="A249" s="2" t="s">
        <v>338</v>
      </c>
      <c r="B249" s="3">
        <v>7.351</v>
      </c>
      <c r="C249" s="4">
        <v>7.3650000000000002</v>
      </c>
      <c r="D249" s="4">
        <v>7.3659999999999997</v>
      </c>
      <c r="E249" s="4">
        <v>7.3460000000000001</v>
      </c>
      <c r="F249" s="5">
        <f t="shared" si="3"/>
        <v>-2.4456533929116835E-3</v>
      </c>
    </row>
    <row r="250" spans="1:6" ht="18">
      <c r="A250" s="2" t="s">
        <v>340</v>
      </c>
      <c r="B250" s="3">
        <v>7.3689999999999998</v>
      </c>
      <c r="C250" s="4">
        <v>7.359</v>
      </c>
      <c r="D250" s="4">
        <v>7.3719999999999999</v>
      </c>
      <c r="E250" s="4">
        <v>7.3540000000000001</v>
      </c>
      <c r="F250" s="5">
        <f t="shared" si="3"/>
        <v>2.4456533929115469E-3</v>
      </c>
    </row>
    <row r="251" spans="1:6" ht="18">
      <c r="A251" s="2" t="s">
        <v>341</v>
      </c>
      <c r="B251" s="3">
        <v>7.351</v>
      </c>
      <c r="C251" s="4">
        <v>7.359</v>
      </c>
      <c r="D251" s="4">
        <v>7.359</v>
      </c>
      <c r="E251" s="4">
        <v>7.3410000000000002</v>
      </c>
      <c r="F251" s="5">
        <f t="shared" si="3"/>
        <v>-2.0384596309229001E-3</v>
      </c>
    </row>
    <row r="252" spans="1:6" ht="18">
      <c r="A252" s="2" t="s">
        <v>342</v>
      </c>
      <c r="B252" s="3">
        <v>7.3659999999999997</v>
      </c>
      <c r="C252" s="4">
        <v>7.3769999999999998</v>
      </c>
      <c r="D252" s="4">
        <v>7.3769999999999998</v>
      </c>
      <c r="E252" s="4">
        <v>7.36</v>
      </c>
      <c r="F252" s="5">
        <f t="shared" si="3"/>
        <v>3.1273395534000803E-3</v>
      </c>
    </row>
    <row r="253" spans="1:6" ht="18">
      <c r="A253" s="2" t="s">
        <v>343</v>
      </c>
      <c r="B253" s="3">
        <v>7.343</v>
      </c>
      <c r="C253" s="4">
        <v>7.343</v>
      </c>
      <c r="D253" s="4">
        <v>7.3490000000000002</v>
      </c>
      <c r="E253" s="4">
        <v>7.3330000000000002</v>
      </c>
      <c r="F253" s="5">
        <f t="shared" si="3"/>
        <v>-5.2971261383333267E-3</v>
      </c>
    </row>
    <row r="254" spans="1:6" ht="18">
      <c r="A254" s="2" t="s">
        <v>344</v>
      </c>
      <c r="B254" s="3">
        <v>7.3819999999999997</v>
      </c>
      <c r="C254" s="4">
        <v>7.3769999999999998</v>
      </c>
      <c r="D254" s="4">
        <v>7.391</v>
      </c>
      <c r="E254" s="4">
        <v>7.36</v>
      </c>
      <c r="F254" s="5">
        <f t="shared" si="3"/>
        <v>2.3055546932130877E-3</v>
      </c>
    </row>
    <row r="255" spans="1:6" ht="18">
      <c r="A255" s="2" t="s">
        <v>345</v>
      </c>
      <c r="B255" s="3">
        <v>7.3650000000000002</v>
      </c>
      <c r="C255" s="4">
        <v>7.3730000000000002</v>
      </c>
      <c r="D255" s="4">
        <v>7.3769999999999998</v>
      </c>
      <c r="E255" s="4">
        <v>7.3490000000000002</v>
      </c>
      <c r="F255" s="5">
        <f t="shared" si="3"/>
        <v>-5.4296187026854929E-4</v>
      </c>
    </row>
    <row r="256" spans="1:6" ht="18">
      <c r="A256" s="2" t="s">
        <v>346</v>
      </c>
      <c r="B256" s="3">
        <v>7.3689999999999998</v>
      </c>
      <c r="C256" s="4">
        <v>7.3810000000000002</v>
      </c>
      <c r="D256" s="4">
        <v>7.3810000000000002</v>
      </c>
      <c r="E256" s="4">
        <v>7.3650000000000002</v>
      </c>
      <c r="F256" s="5">
        <f t="shared" si="3"/>
        <v>2.1736185707770198E-3</v>
      </c>
    </row>
    <row r="257" spans="1:6" ht="18">
      <c r="A257" s="2" t="s">
        <v>347</v>
      </c>
      <c r="B257" s="3">
        <v>7.3529999999999998</v>
      </c>
      <c r="C257" s="4">
        <v>7.3520000000000003</v>
      </c>
      <c r="D257" s="4">
        <v>7.36</v>
      </c>
      <c r="E257" s="4">
        <v>7.3410000000000002</v>
      </c>
      <c r="F257" s="5">
        <f t="shared" si="3"/>
        <v>3.4057658422560477E-3</v>
      </c>
    </row>
    <row r="258" spans="1:6" ht="18">
      <c r="A258" s="2" t="s">
        <v>348</v>
      </c>
      <c r="B258" s="3">
        <v>7.3280000000000003</v>
      </c>
      <c r="C258" s="4">
        <v>7.3490000000000002</v>
      </c>
      <c r="D258" s="4">
        <v>7.3490000000000002</v>
      </c>
      <c r="E258" s="4">
        <v>7.3090000000000002</v>
      </c>
      <c r="F258" s="5">
        <f t="shared" si="3"/>
        <v>-6.8208173983331881E-4</v>
      </c>
    </row>
    <row r="259" spans="1:6" ht="18">
      <c r="A259" s="2" t="s">
        <v>349</v>
      </c>
      <c r="B259" s="3">
        <v>7.3330000000000002</v>
      </c>
      <c r="C259" s="4">
        <v>7.3440000000000003</v>
      </c>
      <c r="D259" s="4">
        <v>7.3440000000000003</v>
      </c>
      <c r="E259" s="4">
        <v>7.3250000000000002</v>
      </c>
      <c r="F259" s="5">
        <f t="shared" si="3"/>
        <v>1.7743811384423203E-3</v>
      </c>
    </row>
    <row r="260" spans="1:6" ht="18">
      <c r="A260" s="2" t="s">
        <v>350</v>
      </c>
      <c r="B260" s="3">
        <v>7.32</v>
      </c>
      <c r="C260" s="4">
        <v>7.3220000000000001</v>
      </c>
      <c r="D260" s="4">
        <v>7.3369999999999997</v>
      </c>
      <c r="E260" s="4">
        <v>7.3049999999999997</v>
      </c>
      <c r="F260" s="5">
        <f t="shared" ref="F260:F323" si="4">LN(B260/B261)</f>
        <v>2.4620447397751249E-3</v>
      </c>
    </row>
    <row r="261" spans="1:6" ht="18">
      <c r="A261" s="2" t="s">
        <v>351</v>
      </c>
      <c r="B261" s="3">
        <v>7.3019999999999996</v>
      </c>
      <c r="C261" s="4">
        <v>7.3079999999999998</v>
      </c>
      <c r="D261" s="4">
        <v>7.3140000000000001</v>
      </c>
      <c r="E261" s="4">
        <v>7.2919999999999998</v>
      </c>
      <c r="F261" s="5">
        <f t="shared" si="4"/>
        <v>-6.845095756357354E-4</v>
      </c>
    </row>
    <row r="262" spans="1:6" ht="18">
      <c r="A262" s="2" t="s">
        <v>352</v>
      </c>
      <c r="B262" s="3">
        <v>7.3070000000000004</v>
      </c>
      <c r="C262" s="4">
        <v>7.3369999999999997</v>
      </c>
      <c r="D262" s="4">
        <v>7.3369999999999997</v>
      </c>
      <c r="E262" s="4">
        <v>7.3010000000000002</v>
      </c>
      <c r="F262" s="5">
        <f t="shared" si="4"/>
        <v>-6.0035655828697869E-3</v>
      </c>
    </row>
    <row r="263" spans="1:6" ht="18">
      <c r="A263" s="2" t="s">
        <v>353</v>
      </c>
      <c r="B263" s="3">
        <v>7.351</v>
      </c>
      <c r="C263" s="4">
        <v>7.359</v>
      </c>
      <c r="D263" s="4">
        <v>7.3719999999999999</v>
      </c>
      <c r="E263" s="4">
        <v>7.3440000000000003</v>
      </c>
      <c r="F263" s="5">
        <f t="shared" si="4"/>
        <v>-4.7499580384209187E-3</v>
      </c>
    </row>
    <row r="264" spans="1:6" ht="18">
      <c r="A264" s="2" t="s">
        <v>354</v>
      </c>
      <c r="B264" s="3">
        <v>7.3860000000000001</v>
      </c>
      <c r="C264" s="4">
        <v>7.3659999999999997</v>
      </c>
      <c r="D264" s="4">
        <v>7.3949999999999996</v>
      </c>
      <c r="E264" s="4">
        <v>7.34</v>
      </c>
      <c r="F264" s="5">
        <f t="shared" si="4"/>
        <v>6.3837228674457781E-3</v>
      </c>
    </row>
    <row r="265" spans="1:6" ht="18">
      <c r="A265" s="2" t="s">
        <v>355</v>
      </c>
      <c r="B265" s="3">
        <v>7.3390000000000004</v>
      </c>
      <c r="C265" s="4">
        <v>7.2210000000000001</v>
      </c>
      <c r="D265" s="4">
        <v>7.3650000000000002</v>
      </c>
      <c r="E265" s="4">
        <v>7.218</v>
      </c>
      <c r="F265" s="5">
        <f t="shared" si="4"/>
        <v>1.7179011081578512E-2</v>
      </c>
    </row>
    <row r="266" spans="1:6" ht="18">
      <c r="A266" s="2" t="s">
        <v>356</v>
      </c>
      <c r="B266" s="3">
        <v>7.2140000000000004</v>
      </c>
      <c r="C266" s="4">
        <v>7.2140000000000004</v>
      </c>
      <c r="D266" s="4">
        <v>7.226</v>
      </c>
      <c r="E266" s="4">
        <v>7.2050000000000001</v>
      </c>
      <c r="F266" s="5">
        <f t="shared" si="4"/>
        <v>-3.3213426602034532E-3</v>
      </c>
    </row>
    <row r="267" spans="1:6" ht="18">
      <c r="A267" s="2" t="s">
        <v>357</v>
      </c>
      <c r="B267" s="3">
        <v>7.2380000000000004</v>
      </c>
      <c r="C267" s="4">
        <v>7.2569999999999997</v>
      </c>
      <c r="D267" s="4">
        <v>7.2610000000000001</v>
      </c>
      <c r="E267" s="4">
        <v>7.2359999999999998</v>
      </c>
      <c r="F267" s="5">
        <f t="shared" si="4"/>
        <v>4.1456505810352859E-4</v>
      </c>
    </row>
    <row r="268" spans="1:6" ht="18">
      <c r="A268" s="2" t="s">
        <v>358</v>
      </c>
      <c r="B268" s="3">
        <v>7.2350000000000003</v>
      </c>
      <c r="C268" s="4">
        <v>7.2389999999999999</v>
      </c>
      <c r="D268" s="4">
        <v>7.24</v>
      </c>
      <c r="E268" s="4">
        <v>7.21</v>
      </c>
      <c r="F268" s="5">
        <f t="shared" si="4"/>
        <v>3.4614087865894746E-3</v>
      </c>
    </row>
    <row r="269" spans="1:6" ht="18">
      <c r="A269" s="2" t="s">
        <v>359</v>
      </c>
      <c r="B269" s="3">
        <v>7.21</v>
      </c>
      <c r="C269" s="4">
        <v>7.2409999999999997</v>
      </c>
      <c r="D269" s="4">
        <v>7.2409999999999997</v>
      </c>
      <c r="E269" s="4">
        <v>7.1879999999999997</v>
      </c>
      <c r="F269" s="5">
        <f t="shared" si="4"/>
        <v>-3.875973844693072E-3</v>
      </c>
    </row>
    <row r="270" spans="1:6" ht="18">
      <c r="A270" s="2" t="s">
        <v>360</v>
      </c>
      <c r="B270" s="3">
        <v>7.2380000000000004</v>
      </c>
      <c r="C270" s="4">
        <v>7.2140000000000004</v>
      </c>
      <c r="D270" s="4">
        <v>7.2409999999999997</v>
      </c>
      <c r="E270" s="4">
        <v>7.1479999999999997</v>
      </c>
      <c r="F270" s="5">
        <f t="shared" si="4"/>
        <v>9.0209479972532917E-3</v>
      </c>
    </row>
    <row r="271" spans="1:6" ht="18">
      <c r="A271" s="2" t="s">
        <v>361</v>
      </c>
      <c r="B271" s="3">
        <v>7.173</v>
      </c>
      <c r="C271" s="4">
        <v>7.173</v>
      </c>
      <c r="D271" s="4">
        <v>7.173</v>
      </c>
      <c r="E271" s="4">
        <v>7.173</v>
      </c>
      <c r="F271" s="5">
        <f t="shared" si="4"/>
        <v>3.771217543079324E-3</v>
      </c>
    </row>
    <row r="272" spans="1:6" ht="18">
      <c r="A272" s="2" t="s">
        <v>362</v>
      </c>
      <c r="B272" s="3">
        <v>7.1459999999999999</v>
      </c>
      <c r="C272" s="4">
        <v>7.1779999999999999</v>
      </c>
      <c r="D272" s="4">
        <v>7.18</v>
      </c>
      <c r="E272" s="4">
        <v>7.1440000000000001</v>
      </c>
      <c r="F272" s="5">
        <f t="shared" si="4"/>
        <v>-5.5959710469824563E-4</v>
      </c>
    </row>
    <row r="273" spans="1:6" ht="18">
      <c r="A273" s="2" t="s">
        <v>363</v>
      </c>
      <c r="B273" s="3">
        <v>7.15</v>
      </c>
      <c r="C273" s="4">
        <v>7.1859999999999999</v>
      </c>
      <c r="D273" s="4">
        <v>7.1859999999999999</v>
      </c>
      <c r="E273" s="4">
        <v>7.1239999999999997</v>
      </c>
      <c r="F273" s="5">
        <f t="shared" si="4"/>
        <v>0</v>
      </c>
    </row>
    <row r="274" spans="1:6" ht="18">
      <c r="A274" s="2" t="s">
        <v>364</v>
      </c>
      <c r="B274" s="3">
        <v>7.15</v>
      </c>
      <c r="C274" s="4">
        <v>7.11</v>
      </c>
      <c r="D274" s="4">
        <v>7.1639999999999997</v>
      </c>
      <c r="E274" s="4">
        <v>7.0860000000000003</v>
      </c>
      <c r="F274" s="5">
        <f t="shared" si="4"/>
        <v>1.9599614282079696E-3</v>
      </c>
    </row>
    <row r="275" spans="1:6" ht="18">
      <c r="A275" s="2" t="s">
        <v>365</v>
      </c>
      <c r="B275" s="3">
        <v>7.1360000000000001</v>
      </c>
      <c r="C275" s="4">
        <v>7.2069999999999999</v>
      </c>
      <c r="D275" s="4">
        <v>7.2069999999999999</v>
      </c>
      <c r="E275" s="4">
        <v>7.1289999999999996</v>
      </c>
      <c r="F275" s="5">
        <f t="shared" si="4"/>
        <v>-2.3794538485384037E-3</v>
      </c>
    </row>
    <row r="276" spans="1:6" ht="18">
      <c r="A276" s="2" t="s">
        <v>366</v>
      </c>
      <c r="B276" s="3">
        <v>7.1529999999999996</v>
      </c>
      <c r="C276" s="4">
        <v>7.1710000000000003</v>
      </c>
      <c r="D276" s="4">
        <v>7.1710000000000003</v>
      </c>
      <c r="E276" s="4">
        <v>7.1429999999999998</v>
      </c>
      <c r="F276" s="5">
        <f t="shared" si="4"/>
        <v>5.5936234153199961E-4</v>
      </c>
    </row>
    <row r="277" spans="1:6" ht="18">
      <c r="A277" s="2" t="s">
        <v>367</v>
      </c>
      <c r="B277" s="3">
        <v>7.149</v>
      </c>
      <c r="C277" s="4">
        <v>7.1929999999999996</v>
      </c>
      <c r="D277" s="4">
        <v>7.1929999999999996</v>
      </c>
      <c r="E277" s="4">
        <v>7.1390000000000002</v>
      </c>
      <c r="F277" s="5">
        <f t="shared" si="4"/>
        <v>-1.2581255591193306E-3</v>
      </c>
    </row>
    <row r="278" spans="1:6" ht="18">
      <c r="A278" s="2" t="s">
        <v>368</v>
      </c>
      <c r="B278" s="3">
        <v>7.1580000000000004</v>
      </c>
      <c r="C278" s="4">
        <v>7.117</v>
      </c>
      <c r="D278" s="4">
        <v>7.1660000000000004</v>
      </c>
      <c r="E278" s="4">
        <v>7.1050000000000004</v>
      </c>
      <c r="F278" s="5">
        <f t="shared" si="4"/>
        <v>7.9949931438774956E-3</v>
      </c>
    </row>
    <row r="279" spans="1:6" ht="18">
      <c r="A279" s="2" t="s">
        <v>369</v>
      </c>
      <c r="B279" s="3">
        <v>7.101</v>
      </c>
      <c r="C279" s="4">
        <v>7.157</v>
      </c>
      <c r="D279" s="4">
        <v>7.157</v>
      </c>
      <c r="E279" s="4">
        <v>7.0960000000000001</v>
      </c>
      <c r="F279" s="5">
        <f t="shared" si="4"/>
        <v>-9.9489365429298142E-3</v>
      </c>
    </row>
    <row r="280" spans="1:6" ht="18">
      <c r="A280" s="2" t="s">
        <v>370</v>
      </c>
      <c r="B280" s="3">
        <v>7.1719999999999997</v>
      </c>
      <c r="C280" s="4">
        <v>7.19</v>
      </c>
      <c r="D280" s="4">
        <v>7.19</v>
      </c>
      <c r="E280" s="4">
        <v>7.1710000000000003</v>
      </c>
      <c r="F280" s="5">
        <f t="shared" si="4"/>
        <v>-4.3130501643394489E-3</v>
      </c>
    </row>
    <row r="281" spans="1:6" ht="18">
      <c r="A281" s="2" t="s">
        <v>371</v>
      </c>
      <c r="B281" s="3">
        <v>7.2030000000000003</v>
      </c>
      <c r="C281" s="4">
        <v>7.2220000000000004</v>
      </c>
      <c r="D281" s="4">
        <v>7.2220000000000004</v>
      </c>
      <c r="E281" s="4">
        <v>7.194</v>
      </c>
      <c r="F281" s="5">
        <f t="shared" si="4"/>
        <v>-8.3263951521554593E-4</v>
      </c>
    </row>
    <row r="282" spans="1:6" ht="18">
      <c r="A282" s="2" t="s">
        <v>372</v>
      </c>
      <c r="B282" s="3">
        <v>7.2089999999999996</v>
      </c>
      <c r="C282" s="4">
        <v>7.1879999999999997</v>
      </c>
      <c r="D282" s="4">
        <v>7.2140000000000004</v>
      </c>
      <c r="E282" s="4">
        <v>7.1829999999999998</v>
      </c>
      <c r="F282" s="5">
        <f t="shared" si="4"/>
        <v>1.3881179352755603E-3</v>
      </c>
    </row>
    <row r="283" spans="1:6" ht="18">
      <c r="A283" s="2" t="s">
        <v>373</v>
      </c>
      <c r="B283" s="3">
        <v>7.1989999999999998</v>
      </c>
      <c r="C283" s="4">
        <v>7.1829999999999998</v>
      </c>
      <c r="D283" s="4">
        <v>7.2069999999999999</v>
      </c>
      <c r="E283" s="4">
        <v>7.165</v>
      </c>
      <c r="F283" s="5">
        <f t="shared" si="4"/>
        <v>3.6181503428684286E-3</v>
      </c>
    </row>
    <row r="284" spans="1:6" ht="18">
      <c r="A284" s="2" t="s">
        <v>374</v>
      </c>
      <c r="B284" s="3">
        <v>7.173</v>
      </c>
      <c r="C284" s="4">
        <v>7.2290000000000001</v>
      </c>
      <c r="D284" s="4">
        <v>7.2290000000000001</v>
      </c>
      <c r="E284" s="4">
        <v>7.1580000000000004</v>
      </c>
      <c r="F284" s="5">
        <f t="shared" si="4"/>
        <v>-5.1449741525603802E-3</v>
      </c>
    </row>
    <row r="285" spans="1:6" ht="18">
      <c r="A285" s="2" t="s">
        <v>375</v>
      </c>
      <c r="B285" s="3">
        <v>7.21</v>
      </c>
      <c r="C285" s="4">
        <v>7.2169999999999996</v>
      </c>
      <c r="D285" s="4">
        <v>7.2320000000000002</v>
      </c>
      <c r="E285" s="4">
        <v>7.2089999999999996</v>
      </c>
      <c r="F285" s="5">
        <f t="shared" si="4"/>
        <v>5.5493897095615862E-4</v>
      </c>
    </row>
    <row r="286" spans="1:6" ht="18">
      <c r="A286" s="2" t="s">
        <v>376</v>
      </c>
      <c r="B286" s="3">
        <v>7.2060000000000004</v>
      </c>
      <c r="C286" s="4">
        <v>7.21</v>
      </c>
      <c r="D286" s="4">
        <v>7.2110000000000003</v>
      </c>
      <c r="E286" s="4">
        <v>7.1950000000000003</v>
      </c>
      <c r="F286" s="5">
        <f t="shared" si="4"/>
        <v>2.7758501219184427E-4</v>
      </c>
    </row>
    <row r="287" spans="1:6" ht="18">
      <c r="A287" s="2" t="s">
        <v>377</v>
      </c>
      <c r="B287" s="3">
        <v>7.2039999999999997</v>
      </c>
      <c r="C287" s="4">
        <v>7.1920000000000002</v>
      </c>
      <c r="D287" s="4">
        <v>7.2060000000000004</v>
      </c>
      <c r="E287" s="4">
        <v>7.1859999999999999</v>
      </c>
      <c r="F287" s="5">
        <f t="shared" si="4"/>
        <v>4.0336656680247792E-3</v>
      </c>
    </row>
    <row r="288" spans="1:6" ht="18">
      <c r="A288" s="2" t="s">
        <v>378</v>
      </c>
      <c r="B288" s="3">
        <v>7.1749999999999998</v>
      </c>
      <c r="C288" s="4">
        <v>7.1740000000000004</v>
      </c>
      <c r="D288" s="4">
        <v>7.1840000000000002</v>
      </c>
      <c r="E288" s="4">
        <v>7.1630000000000003</v>
      </c>
      <c r="F288" s="5">
        <f t="shared" si="4"/>
        <v>1.2551427629227433E-3</v>
      </c>
    </row>
    <row r="289" spans="1:6" ht="18">
      <c r="A289" s="2" t="s">
        <v>379</v>
      </c>
      <c r="B289" s="3">
        <v>7.1660000000000004</v>
      </c>
      <c r="C289" s="4">
        <v>7.1769999999999996</v>
      </c>
      <c r="D289" s="4">
        <v>7.1859999999999999</v>
      </c>
      <c r="E289" s="4">
        <v>7.1639999999999997</v>
      </c>
      <c r="F289" s="5">
        <f t="shared" si="4"/>
        <v>-2.6479006482260847E-3</v>
      </c>
    </row>
    <row r="290" spans="1:6" ht="18">
      <c r="A290" s="2" t="s">
        <v>380</v>
      </c>
      <c r="B290" s="3">
        <v>7.1849999999999996</v>
      </c>
      <c r="C290" s="4">
        <v>7.1529999999999996</v>
      </c>
      <c r="D290" s="4">
        <v>7.1920000000000002</v>
      </c>
      <c r="E290" s="4">
        <v>7.1529999999999996</v>
      </c>
      <c r="F290" s="5">
        <f t="shared" si="4"/>
        <v>6.9613647085542407E-4</v>
      </c>
    </row>
    <row r="291" spans="1:6" ht="18">
      <c r="A291" s="2" t="s">
        <v>381</v>
      </c>
      <c r="B291" s="3">
        <v>7.18</v>
      </c>
      <c r="C291" s="4">
        <v>7.1779999999999999</v>
      </c>
      <c r="D291" s="4">
        <v>7.1890000000000001</v>
      </c>
      <c r="E291" s="4">
        <v>7.1589999999999998</v>
      </c>
      <c r="F291" s="5">
        <f t="shared" si="4"/>
        <v>2.7859033471717558E-4</v>
      </c>
    </row>
    <row r="292" spans="1:6" ht="18">
      <c r="A292" s="2" t="s">
        <v>382</v>
      </c>
      <c r="B292" s="3">
        <v>7.1779999999999999</v>
      </c>
      <c r="C292" s="4">
        <v>7.2119999999999997</v>
      </c>
      <c r="D292" s="4">
        <v>7.2119999999999997</v>
      </c>
      <c r="E292" s="4">
        <v>7.1660000000000004</v>
      </c>
      <c r="F292" s="5">
        <f t="shared" si="4"/>
        <v>-3.8932196004859937E-3</v>
      </c>
    </row>
    <row r="293" spans="1:6" ht="18">
      <c r="A293" s="2" t="s">
        <v>383</v>
      </c>
      <c r="B293" s="3">
        <v>7.2060000000000004</v>
      </c>
      <c r="C293" s="4">
        <v>7.2409999999999997</v>
      </c>
      <c r="D293" s="4">
        <v>7.2409999999999997</v>
      </c>
      <c r="E293" s="4">
        <v>7.1980000000000004</v>
      </c>
      <c r="F293" s="5">
        <f t="shared" si="4"/>
        <v>1.8056814406825286E-3</v>
      </c>
    </row>
    <row r="294" spans="1:6" ht="18">
      <c r="A294" s="2" t="s">
        <v>384</v>
      </c>
      <c r="B294" s="3">
        <v>7.1929999999999996</v>
      </c>
      <c r="C294" s="4">
        <v>7.1779999999999999</v>
      </c>
      <c r="D294" s="4">
        <v>7.1970000000000001</v>
      </c>
      <c r="E294" s="4">
        <v>7.1749999999999998</v>
      </c>
      <c r="F294" s="5">
        <f t="shared" si="4"/>
        <v>-1.3901438821302376E-4</v>
      </c>
    </row>
    <row r="295" spans="1:6" ht="18">
      <c r="A295" s="2" t="s">
        <v>385</v>
      </c>
      <c r="B295" s="3">
        <v>7.194</v>
      </c>
      <c r="C295" s="4">
        <v>7.2220000000000004</v>
      </c>
      <c r="D295" s="4">
        <v>7.2220000000000004</v>
      </c>
      <c r="E295" s="4">
        <v>7.1929999999999996</v>
      </c>
      <c r="F295" s="5">
        <f t="shared" si="4"/>
        <v>-3.3305609471646108E-3</v>
      </c>
    </row>
    <row r="296" spans="1:6" ht="18">
      <c r="A296" s="2" t="s">
        <v>386</v>
      </c>
      <c r="B296" s="3">
        <v>7.218</v>
      </c>
      <c r="C296" s="4">
        <v>7.2439999999999998</v>
      </c>
      <c r="D296" s="4">
        <v>7.2439999999999998</v>
      </c>
      <c r="E296" s="4">
        <v>7.2110000000000003</v>
      </c>
      <c r="F296" s="5">
        <f t="shared" si="4"/>
        <v>-2.7704668413796614E-4</v>
      </c>
    </row>
    <row r="297" spans="1:6" ht="18">
      <c r="A297" s="2" t="s">
        <v>387</v>
      </c>
      <c r="B297" s="3">
        <v>7.22</v>
      </c>
      <c r="C297" s="4">
        <v>7.2329999999999997</v>
      </c>
      <c r="D297" s="4">
        <v>7.2329999999999997</v>
      </c>
      <c r="E297" s="4">
        <v>7.21</v>
      </c>
      <c r="F297" s="5">
        <f t="shared" si="4"/>
        <v>8.3137042338759712E-4</v>
      </c>
    </row>
    <row r="298" spans="1:6" ht="18">
      <c r="A298" s="2" t="s">
        <v>388</v>
      </c>
      <c r="B298" s="3">
        <v>7.2140000000000004</v>
      </c>
      <c r="C298" s="4">
        <v>7.24</v>
      </c>
      <c r="D298" s="4">
        <v>7.2409999999999997</v>
      </c>
      <c r="E298" s="4">
        <v>7.2089999999999996</v>
      </c>
      <c r="F298" s="5">
        <f t="shared" si="4"/>
        <v>-4.9778863852361277E-3</v>
      </c>
    </row>
    <row r="299" spans="1:6" ht="18">
      <c r="A299" s="2" t="s">
        <v>389</v>
      </c>
      <c r="B299" s="3">
        <v>7.25</v>
      </c>
      <c r="C299" s="4">
        <v>7.2519999999999998</v>
      </c>
      <c r="D299" s="4">
        <v>7.2560000000000002</v>
      </c>
      <c r="E299" s="4">
        <v>7.2430000000000003</v>
      </c>
      <c r="F299" s="5">
        <f t="shared" si="4"/>
        <v>5.6712234441419684E-3</v>
      </c>
    </row>
    <row r="300" spans="1:6" ht="18">
      <c r="A300" s="2" t="s">
        <v>390</v>
      </c>
      <c r="B300" s="3">
        <v>7.2089999999999996</v>
      </c>
      <c r="C300" s="4">
        <v>7.226</v>
      </c>
      <c r="D300" s="4">
        <v>7.226</v>
      </c>
      <c r="E300" s="4">
        <v>7.2050000000000001</v>
      </c>
      <c r="F300" s="5">
        <f t="shared" si="4"/>
        <v>1.5270357656025873E-3</v>
      </c>
    </row>
    <row r="301" spans="1:6" ht="18">
      <c r="A301" s="2" t="s">
        <v>391</v>
      </c>
      <c r="B301" s="3">
        <v>7.1980000000000004</v>
      </c>
      <c r="C301" s="4">
        <v>7.1790000000000003</v>
      </c>
      <c r="D301" s="4">
        <v>7.202</v>
      </c>
      <c r="E301" s="4">
        <v>7.1790000000000003</v>
      </c>
      <c r="F301" s="5">
        <f t="shared" si="4"/>
        <v>6.1315688200131334E-3</v>
      </c>
    </row>
    <row r="302" spans="1:6" ht="18">
      <c r="A302" s="2" t="s">
        <v>392</v>
      </c>
      <c r="B302" s="3">
        <v>7.1539999999999999</v>
      </c>
      <c r="C302" s="4">
        <v>7.1929999999999996</v>
      </c>
      <c r="D302" s="4">
        <v>7.1929999999999996</v>
      </c>
      <c r="E302" s="4">
        <v>7.1520000000000001</v>
      </c>
      <c r="F302" s="5">
        <f t="shared" si="4"/>
        <v>-3.3491518885894792E-3</v>
      </c>
    </row>
    <row r="303" spans="1:6" ht="18">
      <c r="A303" s="2" t="s">
        <v>393</v>
      </c>
      <c r="B303" s="3">
        <v>7.1779999999999999</v>
      </c>
      <c r="C303" s="4">
        <v>7.1710000000000003</v>
      </c>
      <c r="D303" s="4">
        <v>7.181</v>
      </c>
      <c r="E303" s="4">
        <v>7.1609999999999996</v>
      </c>
      <c r="F303" s="5">
        <f t="shared" si="4"/>
        <v>1.3941170527860816E-3</v>
      </c>
    </row>
    <row r="304" spans="1:6" ht="18">
      <c r="A304" s="2" t="s">
        <v>394</v>
      </c>
      <c r="B304" s="3">
        <v>7.1680000000000001</v>
      </c>
      <c r="C304" s="4">
        <v>7.1859999999999999</v>
      </c>
      <c r="D304" s="4">
        <v>7.1909999999999998</v>
      </c>
      <c r="E304" s="4">
        <v>7.1630000000000003</v>
      </c>
      <c r="F304" s="5">
        <f t="shared" si="4"/>
        <v>-4.0375968530378626E-3</v>
      </c>
    </row>
    <row r="305" spans="1:6" ht="18">
      <c r="A305" s="2" t="s">
        <v>395</v>
      </c>
      <c r="B305" s="3">
        <v>7.1970000000000001</v>
      </c>
      <c r="C305" s="4">
        <v>7.17</v>
      </c>
      <c r="D305" s="4">
        <v>7.2</v>
      </c>
      <c r="E305" s="4">
        <v>7.1559999999999997</v>
      </c>
      <c r="F305" s="5">
        <f t="shared" si="4"/>
        <v>5.55941640448008E-4</v>
      </c>
    </row>
    <row r="306" spans="1:6" ht="18">
      <c r="A306" s="2" t="s">
        <v>396</v>
      </c>
      <c r="B306" s="3">
        <v>7.1929999999999996</v>
      </c>
      <c r="C306" s="4">
        <v>7.2009999999999996</v>
      </c>
      <c r="D306" s="4">
        <v>7.2190000000000003</v>
      </c>
      <c r="E306" s="4">
        <v>7.19</v>
      </c>
      <c r="F306" s="5">
        <f t="shared" si="4"/>
        <v>-1.3901438821302376E-4</v>
      </c>
    </row>
    <row r="307" spans="1:6" ht="18">
      <c r="A307" s="2" t="s">
        <v>397</v>
      </c>
      <c r="B307" s="3">
        <v>7.194</v>
      </c>
      <c r="C307" s="4">
        <v>7.1779999999999999</v>
      </c>
      <c r="D307" s="4">
        <v>7.2140000000000004</v>
      </c>
      <c r="E307" s="4">
        <v>7.173</v>
      </c>
      <c r="F307" s="5">
        <f t="shared" si="4"/>
        <v>5.5757044366061331E-3</v>
      </c>
    </row>
    <row r="308" spans="1:6" ht="18">
      <c r="A308" s="2" t="s">
        <v>398</v>
      </c>
      <c r="B308" s="3">
        <v>7.1539999999999999</v>
      </c>
      <c r="C308" s="4">
        <v>7.1849999999999996</v>
      </c>
      <c r="D308" s="4">
        <v>7.1849999999999996</v>
      </c>
      <c r="E308" s="4">
        <v>7.1520000000000001</v>
      </c>
      <c r="F308" s="5">
        <f t="shared" si="4"/>
        <v>-2.795248096467249E-4</v>
      </c>
    </row>
    <row r="309" spans="1:6" ht="18">
      <c r="A309" s="2" t="s">
        <v>399</v>
      </c>
      <c r="B309" s="3">
        <v>7.1559999999999997</v>
      </c>
      <c r="C309" s="4">
        <v>7.1859999999999999</v>
      </c>
      <c r="D309" s="4">
        <v>7.1859999999999999</v>
      </c>
      <c r="E309" s="4">
        <v>7.1470000000000002</v>
      </c>
      <c r="F309" s="5">
        <f t="shared" si="4"/>
        <v>-2.2333900964137052E-3</v>
      </c>
    </row>
    <row r="310" spans="1:6" ht="18">
      <c r="A310" s="2" t="s">
        <v>401</v>
      </c>
      <c r="B310" s="3">
        <v>7.1719999999999997</v>
      </c>
      <c r="C310" s="4">
        <v>7.1790000000000003</v>
      </c>
      <c r="D310" s="4">
        <v>7.1849999999999996</v>
      </c>
      <c r="E310" s="4">
        <v>7.1619999999999999</v>
      </c>
      <c r="F310" s="5">
        <f t="shared" si="4"/>
        <v>1.5349197180837407E-3</v>
      </c>
    </row>
    <row r="311" spans="1:6" ht="18">
      <c r="A311" s="2" t="s">
        <v>402</v>
      </c>
      <c r="B311" s="3">
        <v>7.1609999999999996</v>
      </c>
      <c r="C311" s="4">
        <v>7.1539999999999999</v>
      </c>
      <c r="D311" s="4">
        <v>7.1790000000000003</v>
      </c>
      <c r="E311" s="4">
        <v>7.1479999999999997</v>
      </c>
      <c r="F311" s="5">
        <f t="shared" si="4"/>
        <v>5.7419106009182312E-3</v>
      </c>
    </row>
    <row r="312" spans="1:6" ht="18">
      <c r="A312" s="2" t="s">
        <v>403</v>
      </c>
      <c r="B312" s="3">
        <v>7.12</v>
      </c>
      <c r="C312" s="4">
        <v>7.0890000000000004</v>
      </c>
      <c r="D312" s="4">
        <v>7.1219999999999999</v>
      </c>
      <c r="E312" s="4">
        <v>7.0780000000000003</v>
      </c>
      <c r="F312" s="5">
        <f t="shared" si="4"/>
        <v>3.3764804166060906E-3</v>
      </c>
    </row>
    <row r="313" spans="1:6" ht="18">
      <c r="A313" s="2" t="s">
        <v>404</v>
      </c>
      <c r="B313" s="3">
        <v>7.0960000000000001</v>
      </c>
      <c r="C313" s="4">
        <v>7.1059999999999999</v>
      </c>
      <c r="D313" s="4">
        <v>7.1059999999999999</v>
      </c>
      <c r="E313" s="4">
        <v>7.0890000000000004</v>
      </c>
      <c r="F313" s="5">
        <f t="shared" si="4"/>
        <v>-5.6353903999134774E-4</v>
      </c>
    </row>
    <row r="314" spans="1:6" ht="18">
      <c r="A314" s="2" t="s">
        <v>405</v>
      </c>
      <c r="B314" s="3">
        <v>7.1</v>
      </c>
      <c r="C314" s="4">
        <v>7.0910000000000002</v>
      </c>
      <c r="D314" s="4">
        <v>7.1050000000000004</v>
      </c>
      <c r="E314" s="4">
        <v>7.0880000000000001</v>
      </c>
      <c r="F314" s="5">
        <f t="shared" si="4"/>
        <v>4.0928714251660158E-3</v>
      </c>
    </row>
    <row r="315" spans="1:6" ht="18">
      <c r="A315" s="2" t="s">
        <v>406</v>
      </c>
      <c r="B315" s="3">
        <v>7.0709999999999997</v>
      </c>
      <c r="C315" s="4">
        <v>7.0819999999999999</v>
      </c>
      <c r="D315" s="4">
        <v>7.0869999999999997</v>
      </c>
      <c r="E315" s="4">
        <v>7.0659999999999998</v>
      </c>
      <c r="F315" s="5">
        <f t="shared" si="4"/>
        <v>-2.2602072060152207E-3</v>
      </c>
    </row>
    <row r="316" spans="1:6" ht="18">
      <c r="A316" s="2" t="s">
        <v>407</v>
      </c>
      <c r="B316" s="3">
        <v>7.0869999999999997</v>
      </c>
      <c r="C316" s="4">
        <v>7.0990000000000002</v>
      </c>
      <c r="D316" s="4">
        <v>7.1070000000000002</v>
      </c>
      <c r="E316" s="4">
        <v>7.0759999999999996</v>
      </c>
      <c r="F316" s="5">
        <f t="shared" si="4"/>
        <v>5.6457305663340854E-4</v>
      </c>
    </row>
    <row r="317" spans="1:6" ht="18">
      <c r="A317" s="2" t="s">
        <v>408</v>
      </c>
      <c r="B317" s="3">
        <v>7.0830000000000002</v>
      </c>
      <c r="C317" s="4">
        <v>7.0810000000000004</v>
      </c>
      <c r="D317" s="4">
        <v>7.0880000000000001</v>
      </c>
      <c r="E317" s="4">
        <v>7.0739999999999998</v>
      </c>
      <c r="F317" s="5">
        <f t="shared" si="4"/>
        <v>1.5542214361433518E-3</v>
      </c>
    </row>
    <row r="318" spans="1:6" ht="18">
      <c r="A318" s="2" t="s">
        <v>409</v>
      </c>
      <c r="B318" s="3">
        <v>7.0720000000000001</v>
      </c>
      <c r="C318" s="4">
        <v>7.0620000000000003</v>
      </c>
      <c r="D318" s="4">
        <v>7.0759999999999996</v>
      </c>
      <c r="E318" s="4">
        <v>7.0540000000000003</v>
      </c>
      <c r="F318" s="5">
        <f t="shared" si="4"/>
        <v>1.9816000822640342E-3</v>
      </c>
    </row>
    <row r="319" spans="1:6" ht="18">
      <c r="A319" s="2" t="s">
        <v>410</v>
      </c>
      <c r="B319" s="3">
        <v>7.0579999999999998</v>
      </c>
      <c r="C319" s="4">
        <v>7.0839999999999996</v>
      </c>
      <c r="D319" s="4">
        <v>7.0839999999999996</v>
      </c>
      <c r="E319" s="4">
        <v>7.0469999999999997</v>
      </c>
      <c r="F319" s="5">
        <f t="shared" si="4"/>
        <v>-2.2643655302105716E-3</v>
      </c>
    </row>
    <row r="320" spans="1:6" ht="18">
      <c r="A320" s="2" t="s">
        <v>411</v>
      </c>
      <c r="B320" s="3">
        <v>7.0739999999999998</v>
      </c>
      <c r="C320" s="4">
        <v>7.11</v>
      </c>
      <c r="D320" s="4">
        <v>7.11</v>
      </c>
      <c r="E320" s="4">
        <v>7.0709999999999997</v>
      </c>
      <c r="F320" s="5">
        <f t="shared" si="4"/>
        <v>-2.1181960895916272E-3</v>
      </c>
    </row>
    <row r="321" spans="1:6" ht="18">
      <c r="A321" s="2" t="s">
        <v>412</v>
      </c>
      <c r="B321" s="3">
        <v>7.0890000000000004</v>
      </c>
      <c r="C321" s="4">
        <v>7.06</v>
      </c>
      <c r="D321" s="4">
        <v>7.0949999999999998</v>
      </c>
      <c r="E321" s="4">
        <v>7.06</v>
      </c>
      <c r="F321" s="5">
        <f t="shared" si="4"/>
        <v>2.5423742507767431E-3</v>
      </c>
    </row>
    <row r="322" spans="1:6" ht="18">
      <c r="A322" s="2" t="s">
        <v>413</v>
      </c>
      <c r="B322" s="3">
        <v>7.0709999999999997</v>
      </c>
      <c r="C322" s="4">
        <v>7.0990000000000002</v>
      </c>
      <c r="D322" s="4">
        <v>7.0990000000000002</v>
      </c>
      <c r="E322" s="4">
        <v>7.0640000000000001</v>
      </c>
      <c r="F322" s="5">
        <f t="shared" si="4"/>
        <v>-6.6248744658972368E-3</v>
      </c>
    </row>
    <row r="323" spans="1:6" ht="18">
      <c r="A323" s="2" t="s">
        <v>414</v>
      </c>
      <c r="B323" s="3">
        <v>7.1180000000000003</v>
      </c>
      <c r="C323" s="4">
        <v>7.0910000000000002</v>
      </c>
      <c r="D323" s="4">
        <v>7.1219999999999999</v>
      </c>
      <c r="E323" s="4">
        <v>7.0869999999999997</v>
      </c>
      <c r="F323" s="5">
        <f t="shared" si="4"/>
        <v>3.236476475995106E-3</v>
      </c>
    </row>
    <row r="324" spans="1:6" ht="18">
      <c r="A324" s="2" t="s">
        <v>415</v>
      </c>
      <c r="B324" s="3">
        <v>7.0949999999999998</v>
      </c>
      <c r="C324" s="4">
        <v>7.12</v>
      </c>
      <c r="D324" s="4">
        <v>7.1230000000000002</v>
      </c>
      <c r="E324" s="4">
        <v>7.0880000000000001</v>
      </c>
      <c r="F324" s="5">
        <f t="shared" ref="F324:F387" si="5">LN(B324/B325)</f>
        <v>-7.5821761727088519E-3</v>
      </c>
    </row>
    <row r="325" spans="1:6" ht="18">
      <c r="A325" s="2" t="s">
        <v>416</v>
      </c>
      <c r="B325" s="3">
        <v>7.149</v>
      </c>
      <c r="C325" s="4">
        <v>7.1680000000000001</v>
      </c>
      <c r="D325" s="4">
        <v>7.1680000000000001</v>
      </c>
      <c r="E325" s="4">
        <v>7.1379999999999999</v>
      </c>
      <c r="F325" s="5">
        <f t="shared" si="5"/>
        <v>-1.3978196293331405E-3</v>
      </c>
    </row>
    <row r="326" spans="1:6" ht="18">
      <c r="A326" s="2" t="s">
        <v>417</v>
      </c>
      <c r="B326" s="3">
        <v>7.1589999999999998</v>
      </c>
      <c r="C326" s="4">
        <v>7.1710000000000003</v>
      </c>
      <c r="D326" s="4">
        <v>7.1749999999999998</v>
      </c>
      <c r="E326" s="4">
        <v>7.1440000000000001</v>
      </c>
      <c r="F326" s="5">
        <f t="shared" si="5"/>
        <v>1.6776181762060446E-3</v>
      </c>
    </row>
    <row r="327" spans="1:6" ht="18">
      <c r="A327" s="2" t="s">
        <v>418</v>
      </c>
      <c r="B327" s="3">
        <v>7.1470000000000002</v>
      </c>
      <c r="C327" s="4">
        <v>7.1319999999999997</v>
      </c>
      <c r="D327" s="4">
        <v>7.1509999999999998</v>
      </c>
      <c r="E327" s="4">
        <v>7.13</v>
      </c>
      <c r="F327" s="5">
        <f t="shared" si="5"/>
        <v>5.8939266887777977E-3</v>
      </c>
    </row>
    <row r="328" spans="1:6" ht="18">
      <c r="A328" s="2" t="s">
        <v>419</v>
      </c>
      <c r="B328" s="3">
        <v>7.1050000000000004</v>
      </c>
      <c r="C328" s="4">
        <v>7.1219999999999999</v>
      </c>
      <c r="D328" s="4">
        <v>7.1219999999999999</v>
      </c>
      <c r="E328" s="4">
        <v>7.1020000000000003</v>
      </c>
      <c r="F328" s="5">
        <f t="shared" si="5"/>
        <v>-1.9685045726721981E-3</v>
      </c>
    </row>
    <row r="329" spans="1:6" ht="18">
      <c r="A329" s="2" t="s">
        <v>420</v>
      </c>
      <c r="B329" s="3">
        <v>7.1189999999999998</v>
      </c>
      <c r="C329" s="4">
        <v>7.1269999999999998</v>
      </c>
      <c r="D329" s="4">
        <v>7.1269999999999998</v>
      </c>
      <c r="E329" s="4">
        <v>7.1079999999999997</v>
      </c>
      <c r="F329" s="5">
        <f t="shared" si="5"/>
        <v>2.8097780460218215E-4</v>
      </c>
    </row>
    <row r="330" spans="1:6" ht="18">
      <c r="A330" s="2" t="s">
        <v>421</v>
      </c>
      <c r="B330" s="3">
        <v>7.117</v>
      </c>
      <c r="C330" s="4">
        <v>7.1130000000000004</v>
      </c>
      <c r="D330" s="4">
        <v>7.1219999999999999</v>
      </c>
      <c r="E330" s="4">
        <v>7.1</v>
      </c>
      <c r="F330" s="5">
        <f t="shared" si="5"/>
        <v>9.8404450198445433E-4</v>
      </c>
    </row>
    <row r="331" spans="1:6" ht="18">
      <c r="A331" s="2" t="s">
        <v>422</v>
      </c>
      <c r="B331" s="3">
        <v>7.11</v>
      </c>
      <c r="C331" s="4">
        <v>7.0910000000000002</v>
      </c>
      <c r="D331" s="4">
        <v>7.117</v>
      </c>
      <c r="E331" s="4">
        <v>7.0839999999999996</v>
      </c>
      <c r="F331" s="5">
        <f t="shared" si="5"/>
        <v>7.6239251106593664E-3</v>
      </c>
    </row>
    <row r="332" spans="1:6" ht="18">
      <c r="A332" s="2" t="s">
        <v>423</v>
      </c>
      <c r="B332" s="3">
        <v>7.056</v>
      </c>
      <c r="C332" s="4">
        <v>7.0650000000000004</v>
      </c>
      <c r="D332" s="4">
        <v>7.0709999999999997</v>
      </c>
      <c r="E332" s="4">
        <v>7.0469999999999997</v>
      </c>
      <c r="F332" s="5">
        <f t="shared" si="5"/>
        <v>-9.9157172229494056E-4</v>
      </c>
    </row>
    <row r="333" spans="1:6" ht="18">
      <c r="A333" s="2" t="s">
        <v>424</v>
      </c>
      <c r="B333" s="3">
        <v>7.0629999999999997</v>
      </c>
      <c r="C333" s="4">
        <v>7.0910000000000002</v>
      </c>
      <c r="D333" s="4">
        <v>7.0910000000000002</v>
      </c>
      <c r="E333" s="4">
        <v>7.0570000000000004</v>
      </c>
      <c r="F333" s="5">
        <f t="shared" si="5"/>
        <v>-4.2465851016833522E-4</v>
      </c>
    </row>
    <row r="334" spans="1:6" ht="18">
      <c r="A334" s="2" t="s">
        <v>425</v>
      </c>
      <c r="B334" s="3">
        <v>7.0659999999999998</v>
      </c>
      <c r="C334" s="4">
        <v>7.077</v>
      </c>
      <c r="D334" s="4">
        <v>7.085</v>
      </c>
      <c r="E334" s="4">
        <v>7.0629999999999997</v>
      </c>
      <c r="F334" s="5">
        <f t="shared" si="5"/>
        <v>-1.1315418463354106E-3</v>
      </c>
    </row>
    <row r="335" spans="1:6" ht="18">
      <c r="A335" s="2" t="s">
        <v>426</v>
      </c>
      <c r="B335" s="3">
        <v>7.0739999999999998</v>
      </c>
      <c r="C335" s="4">
        <v>7.0949999999999998</v>
      </c>
      <c r="D335" s="4">
        <v>7.0979999999999999</v>
      </c>
      <c r="E335" s="4">
        <v>7.0629999999999997</v>
      </c>
      <c r="F335" s="5">
        <f t="shared" si="5"/>
        <v>-1.6949156599914295E-3</v>
      </c>
    </row>
    <row r="336" spans="1:6" ht="18">
      <c r="A336" s="2" t="s">
        <v>427</v>
      </c>
      <c r="B336" s="3">
        <v>7.0860000000000003</v>
      </c>
      <c r="C336" s="4">
        <v>7.0629999999999997</v>
      </c>
      <c r="D336" s="4">
        <v>7.093</v>
      </c>
      <c r="E336" s="4">
        <v>7.0579999999999998</v>
      </c>
      <c r="F336" s="5">
        <f t="shared" si="5"/>
        <v>2.6849447345630171E-3</v>
      </c>
    </row>
    <row r="337" spans="1:6" ht="18">
      <c r="A337" s="2" t="s">
        <v>428</v>
      </c>
      <c r="B337" s="3">
        <v>7.0670000000000002</v>
      </c>
      <c r="C337" s="4">
        <v>7.0629999999999997</v>
      </c>
      <c r="D337" s="4">
        <v>7.0709999999999997</v>
      </c>
      <c r="E337" s="4">
        <v>7.0490000000000004</v>
      </c>
      <c r="F337" s="5">
        <f t="shared" si="5"/>
        <v>1.132663295382123E-3</v>
      </c>
    </row>
    <row r="338" spans="1:6" ht="18">
      <c r="A338" s="2" t="s">
        <v>429</v>
      </c>
      <c r="B338" s="3">
        <v>7.0590000000000002</v>
      </c>
      <c r="C338" s="4">
        <v>7.0629999999999997</v>
      </c>
      <c r="D338" s="4">
        <v>7.069</v>
      </c>
      <c r="E338" s="4">
        <v>7.0510000000000002</v>
      </c>
      <c r="F338" s="5">
        <f t="shared" si="5"/>
        <v>8.5034018729296629E-4</v>
      </c>
    </row>
    <row r="339" spans="1:6" ht="18">
      <c r="A339" s="2" t="s">
        <v>430</v>
      </c>
      <c r="B339" s="3">
        <v>7.0529999999999999</v>
      </c>
      <c r="C339" s="4">
        <v>7.0549999999999997</v>
      </c>
      <c r="D339" s="4">
        <v>7.0609999999999999</v>
      </c>
      <c r="E339" s="4">
        <v>7.0279999999999996</v>
      </c>
      <c r="F339" s="5">
        <f t="shared" si="5"/>
        <v>2.6975241742514611E-3</v>
      </c>
    </row>
    <row r="340" spans="1:6" ht="18">
      <c r="A340" s="2" t="s">
        <v>431</v>
      </c>
      <c r="B340" s="3">
        <v>7.0339999999999998</v>
      </c>
      <c r="C340" s="4">
        <v>7.0410000000000004</v>
      </c>
      <c r="D340" s="4">
        <v>7.0570000000000004</v>
      </c>
      <c r="E340" s="4">
        <v>7.0270000000000001</v>
      </c>
      <c r="F340" s="5">
        <f t="shared" si="5"/>
        <v>-2.842928235209782E-4</v>
      </c>
    </row>
    <row r="341" spans="1:6" ht="18">
      <c r="A341" s="2" t="s">
        <v>432</v>
      </c>
      <c r="B341" s="3">
        <v>7.0359999999999996</v>
      </c>
      <c r="C341" s="4">
        <v>7.0270000000000001</v>
      </c>
      <c r="D341" s="4">
        <v>7.0430000000000001</v>
      </c>
      <c r="E341" s="4">
        <v>7.02</v>
      </c>
      <c r="F341" s="5">
        <f t="shared" si="5"/>
        <v>3.559482650481097E-3</v>
      </c>
    </row>
    <row r="342" spans="1:6" ht="18">
      <c r="A342" s="2" t="s">
        <v>433</v>
      </c>
      <c r="B342" s="3">
        <v>7.0110000000000001</v>
      </c>
      <c r="C342" s="4">
        <v>7.02</v>
      </c>
      <c r="D342" s="4">
        <v>7.0209999999999999</v>
      </c>
      <c r="E342" s="4">
        <v>7.008</v>
      </c>
      <c r="F342" s="5">
        <f t="shared" si="5"/>
        <v>1.2845216923566189E-3</v>
      </c>
    </row>
    <row r="343" spans="1:6" ht="18">
      <c r="A343" s="2" t="s">
        <v>434</v>
      </c>
      <c r="B343" s="3">
        <v>7.0019999999999998</v>
      </c>
      <c r="C343" s="4">
        <v>6.9980000000000002</v>
      </c>
      <c r="D343" s="4">
        <v>7.0119999999999996</v>
      </c>
      <c r="E343" s="4">
        <v>6.9980000000000002</v>
      </c>
      <c r="F343" s="5">
        <f t="shared" si="5"/>
        <v>-1.9974325374080156E-3</v>
      </c>
    </row>
    <row r="344" spans="1:6" ht="18">
      <c r="A344" s="2" t="s">
        <v>435</v>
      </c>
      <c r="B344" s="3">
        <v>7.016</v>
      </c>
      <c r="C344" s="4">
        <v>7.048</v>
      </c>
      <c r="D344" s="4">
        <v>7.048</v>
      </c>
      <c r="E344" s="4">
        <v>7.0149999999999997</v>
      </c>
      <c r="F344" s="5">
        <f t="shared" si="5"/>
        <v>-3.2728595561125466E-3</v>
      </c>
    </row>
    <row r="345" spans="1:6" ht="18">
      <c r="A345" s="2" t="s">
        <v>436</v>
      </c>
      <c r="B345" s="3">
        <v>7.0389999999999997</v>
      </c>
      <c r="C345" s="4">
        <v>7.0119999999999996</v>
      </c>
      <c r="D345" s="4">
        <v>7.0439999999999996</v>
      </c>
      <c r="E345" s="4">
        <v>7.0119999999999996</v>
      </c>
      <c r="F345" s="5">
        <f t="shared" si="5"/>
        <v>2.5604565908828071E-3</v>
      </c>
    </row>
    <row r="346" spans="1:6" ht="18">
      <c r="A346" s="2" t="s">
        <v>437</v>
      </c>
      <c r="B346" s="3">
        <v>7.0209999999999999</v>
      </c>
      <c r="C346" s="4">
        <v>7.0060000000000002</v>
      </c>
      <c r="D346" s="4">
        <v>7.0229999999999997</v>
      </c>
      <c r="E346" s="4">
        <v>6.99</v>
      </c>
      <c r="F346" s="5">
        <f t="shared" si="5"/>
        <v>5.5702493522675409E-3</v>
      </c>
    </row>
    <row r="347" spans="1:6" ht="18">
      <c r="A347" s="2" t="s">
        <v>438</v>
      </c>
      <c r="B347" s="3">
        <v>6.9820000000000002</v>
      </c>
      <c r="C347" s="4">
        <v>6.984</v>
      </c>
      <c r="D347" s="4">
        <v>6.9859999999999998</v>
      </c>
      <c r="E347" s="4">
        <v>6.9720000000000004</v>
      </c>
      <c r="F347" s="5">
        <f t="shared" si="5"/>
        <v>7.1638372574482525E-4</v>
      </c>
    </row>
    <row r="348" spans="1:6" ht="18">
      <c r="A348" s="2" t="s">
        <v>439</v>
      </c>
      <c r="B348" s="3">
        <v>6.9770000000000003</v>
      </c>
      <c r="C348" s="4">
        <v>6.9989999999999997</v>
      </c>
      <c r="D348" s="4">
        <v>6.9989999999999997</v>
      </c>
      <c r="E348" s="4">
        <v>6.9740000000000002</v>
      </c>
      <c r="F348" s="5">
        <f t="shared" si="5"/>
        <v>-2.8624608066600914E-3</v>
      </c>
    </row>
    <row r="349" spans="1:6" ht="18">
      <c r="A349" s="2" t="s">
        <v>440</v>
      </c>
      <c r="B349" s="3">
        <v>6.9969999999999999</v>
      </c>
      <c r="C349" s="4">
        <v>7.0049999999999999</v>
      </c>
      <c r="D349" s="4">
        <v>7.0090000000000003</v>
      </c>
      <c r="E349" s="4">
        <v>6.9939999999999998</v>
      </c>
      <c r="F349" s="5">
        <f t="shared" si="5"/>
        <v>1.859667226458591E-3</v>
      </c>
    </row>
    <row r="350" spans="1:6" ht="18">
      <c r="A350" s="2" t="s">
        <v>441</v>
      </c>
      <c r="B350" s="3">
        <v>6.984</v>
      </c>
      <c r="C350" s="4">
        <v>6.992</v>
      </c>
      <c r="D350" s="4">
        <v>6.992</v>
      </c>
      <c r="E350" s="4">
        <v>6.9660000000000002</v>
      </c>
      <c r="F350" s="5">
        <f t="shared" si="5"/>
        <v>7.1617850228657186E-4</v>
      </c>
    </row>
    <row r="351" spans="1:6" ht="18">
      <c r="A351" s="2" t="s">
        <v>442</v>
      </c>
      <c r="B351" s="3">
        <v>6.9790000000000001</v>
      </c>
      <c r="C351" s="4">
        <v>7.0190000000000001</v>
      </c>
      <c r="D351" s="4">
        <v>7.0190000000000001</v>
      </c>
      <c r="E351" s="4">
        <v>6.9630000000000001</v>
      </c>
      <c r="F351" s="5">
        <f t="shared" si="5"/>
        <v>-1.4318444599773976E-3</v>
      </c>
    </row>
    <row r="352" spans="1:6" ht="18">
      <c r="A352" s="2" t="s">
        <v>443</v>
      </c>
      <c r="B352" s="3">
        <v>6.9889999999999999</v>
      </c>
      <c r="C352" s="4">
        <v>7.0270000000000001</v>
      </c>
      <c r="D352" s="4">
        <v>7.0270000000000001</v>
      </c>
      <c r="E352" s="4">
        <v>6.9820000000000002</v>
      </c>
      <c r="F352" s="5">
        <f t="shared" si="5"/>
        <v>-3.1428597298386648E-3</v>
      </c>
    </row>
    <row r="353" spans="1:6" ht="18">
      <c r="A353" s="2" t="s">
        <v>444</v>
      </c>
      <c r="B353" s="3">
        <v>7.0110000000000001</v>
      </c>
      <c r="C353" s="4">
        <v>7.0339999999999998</v>
      </c>
      <c r="D353" s="4">
        <v>7.0339999999999998</v>
      </c>
      <c r="E353" s="4">
        <v>7.01</v>
      </c>
      <c r="F353" s="5">
        <f t="shared" si="5"/>
        <v>-1.8525121079849599E-3</v>
      </c>
    </row>
    <row r="354" spans="1:6" ht="18">
      <c r="A354" s="2" t="s">
        <v>445</v>
      </c>
      <c r="B354" s="3">
        <v>7.024</v>
      </c>
      <c r="C354" s="4">
        <v>7.02</v>
      </c>
      <c r="D354" s="4">
        <v>7.0309999999999997</v>
      </c>
      <c r="E354" s="4">
        <v>7.0019999999999998</v>
      </c>
      <c r="F354" s="5">
        <f t="shared" si="5"/>
        <v>2.9942276594349332E-3</v>
      </c>
    </row>
    <row r="355" spans="1:6" ht="18">
      <c r="A355" s="2" t="s">
        <v>446</v>
      </c>
      <c r="B355" s="3">
        <v>7.0030000000000001</v>
      </c>
      <c r="C355" s="4">
        <v>7.0259999999999998</v>
      </c>
      <c r="D355" s="4">
        <v>7.0259999999999998</v>
      </c>
      <c r="E355" s="4">
        <v>6.9960000000000004</v>
      </c>
      <c r="F355" s="5">
        <f t="shared" si="5"/>
        <v>-5.7102071501609558E-4</v>
      </c>
    </row>
    <row r="356" spans="1:6" ht="18">
      <c r="A356" s="2" t="s">
        <v>447</v>
      </c>
      <c r="B356" s="3">
        <v>7.0069999999999997</v>
      </c>
      <c r="C356" s="4">
        <v>7.0129999999999999</v>
      </c>
      <c r="D356" s="4">
        <v>7.0149999999999997</v>
      </c>
      <c r="E356" s="4">
        <v>6.9960000000000004</v>
      </c>
      <c r="F356" s="5">
        <f t="shared" si="5"/>
        <v>2.429093142677829E-3</v>
      </c>
    </row>
    <row r="357" spans="1:6" ht="18">
      <c r="A357" s="2" t="s">
        <v>448</v>
      </c>
      <c r="B357" s="3">
        <v>6.99</v>
      </c>
      <c r="C357" s="4">
        <v>7.0090000000000003</v>
      </c>
      <c r="D357" s="4">
        <v>7.0229999999999997</v>
      </c>
      <c r="E357" s="4">
        <v>6.9820000000000002</v>
      </c>
      <c r="F357" s="5">
        <f t="shared" si="5"/>
        <v>-3.7126988241629921E-3</v>
      </c>
    </row>
    <row r="358" spans="1:6" ht="18">
      <c r="A358" s="2" t="s">
        <v>449</v>
      </c>
      <c r="B358" s="3">
        <v>7.016</v>
      </c>
      <c r="C358" s="4">
        <v>7.0049999999999999</v>
      </c>
      <c r="D358" s="4">
        <v>7.02</v>
      </c>
      <c r="E358" s="4">
        <v>6.9950000000000001</v>
      </c>
      <c r="F358" s="5">
        <f t="shared" si="5"/>
        <v>4.4282623609567928E-3</v>
      </c>
    </row>
    <row r="359" spans="1:6" ht="18">
      <c r="A359" s="2" t="s">
        <v>450</v>
      </c>
      <c r="B359" s="3">
        <v>6.9850000000000003</v>
      </c>
      <c r="C359" s="4">
        <v>6.9889999999999999</v>
      </c>
      <c r="D359" s="4">
        <v>7.0010000000000003</v>
      </c>
      <c r="E359" s="4">
        <v>6.976</v>
      </c>
      <c r="F359" s="5">
        <f t="shared" si="5"/>
        <v>-2.7164217146801854E-3</v>
      </c>
    </row>
    <row r="360" spans="1:6" ht="18">
      <c r="A360" s="2" t="s">
        <v>451</v>
      </c>
      <c r="B360" s="3">
        <v>7.0039999999999996</v>
      </c>
      <c r="C360" s="4">
        <v>7.0129999999999999</v>
      </c>
      <c r="D360" s="4">
        <v>7.016</v>
      </c>
      <c r="E360" s="4">
        <v>6.9669999999999996</v>
      </c>
      <c r="F360" s="5">
        <f t="shared" si="5"/>
        <v>3.002790559707238E-3</v>
      </c>
    </row>
    <row r="361" spans="1:6" ht="18">
      <c r="A361" s="2" t="s">
        <v>452</v>
      </c>
      <c r="B361" s="3">
        <v>6.9829999999999997</v>
      </c>
      <c r="C361" s="4">
        <v>6.9850000000000003</v>
      </c>
      <c r="D361" s="4">
        <v>6.9889999999999999</v>
      </c>
      <c r="E361" s="4">
        <v>6.968</v>
      </c>
      <c r="F361" s="5">
        <f t="shared" si="5"/>
        <v>1.5764962061236482E-3</v>
      </c>
    </row>
    <row r="362" spans="1:6" ht="18">
      <c r="A362" s="2" t="s">
        <v>453</v>
      </c>
      <c r="B362" s="3">
        <v>6.9720000000000004</v>
      </c>
      <c r="C362" s="4">
        <v>6.992</v>
      </c>
      <c r="D362" s="4">
        <v>6.992</v>
      </c>
      <c r="E362" s="4">
        <v>6.9470000000000001</v>
      </c>
      <c r="F362" s="5">
        <f t="shared" si="5"/>
        <v>1.2917116973647908E-3</v>
      </c>
    </row>
    <row r="363" spans="1:6" ht="18">
      <c r="A363" s="2" t="s">
        <v>454</v>
      </c>
      <c r="B363" s="3">
        <v>6.9630000000000001</v>
      </c>
      <c r="C363" s="4">
        <v>7.0279999999999996</v>
      </c>
      <c r="D363" s="4">
        <v>7.0279999999999996</v>
      </c>
      <c r="E363" s="4">
        <v>6.9610000000000003</v>
      </c>
      <c r="F363" s="5">
        <f t="shared" si="5"/>
        <v>-5.4425800346508306E-3</v>
      </c>
    </row>
    <row r="364" spans="1:6" ht="18">
      <c r="A364" s="2" t="s">
        <v>455</v>
      </c>
      <c r="B364" s="3">
        <v>7.0010000000000003</v>
      </c>
      <c r="C364" s="4">
        <v>7.0419999999999998</v>
      </c>
      <c r="D364" s="4">
        <v>7.0419999999999998</v>
      </c>
      <c r="E364" s="4">
        <v>6.9779999999999998</v>
      </c>
      <c r="F364" s="5">
        <f t="shared" si="5"/>
        <v>8.5738787761599359E-4</v>
      </c>
    </row>
    <row r="365" spans="1:6" ht="18">
      <c r="A365" s="2" t="s">
        <v>456</v>
      </c>
      <c r="B365" s="3">
        <v>6.9950000000000001</v>
      </c>
      <c r="C365" s="4">
        <v>7.0270000000000001</v>
      </c>
      <c r="D365" s="4">
        <v>7.03</v>
      </c>
      <c r="E365" s="4">
        <v>6.992</v>
      </c>
      <c r="F365" s="5">
        <f t="shared" si="5"/>
        <v>-3.9948690594388842E-3</v>
      </c>
    </row>
    <row r="366" spans="1:6" ht="18">
      <c r="A366" s="2" t="s">
        <v>457</v>
      </c>
      <c r="B366" s="3">
        <v>7.0229999999999997</v>
      </c>
      <c r="C366" s="4">
        <v>7.0209999999999999</v>
      </c>
      <c r="D366" s="4">
        <v>7.0330000000000004</v>
      </c>
      <c r="E366" s="4">
        <v>7.016</v>
      </c>
      <c r="F366" s="5">
        <f t="shared" si="5"/>
        <v>-1.8493496984283691E-3</v>
      </c>
    </row>
    <row r="367" spans="1:6" ht="18">
      <c r="A367" s="2" t="s">
        <v>458</v>
      </c>
      <c r="B367" s="3">
        <v>7.0359999999999996</v>
      </c>
      <c r="C367" s="4">
        <v>7.056</v>
      </c>
      <c r="D367" s="4">
        <v>7.0609999999999999</v>
      </c>
      <c r="E367" s="4">
        <v>7.0339999999999998</v>
      </c>
      <c r="F367" s="5">
        <f t="shared" si="5"/>
        <v>-1.4202530437342148E-3</v>
      </c>
    </row>
    <row r="368" spans="1:6" ht="18">
      <c r="A368" s="2" t="s">
        <v>459</v>
      </c>
      <c r="B368" s="3">
        <v>7.0460000000000003</v>
      </c>
      <c r="C368" s="4">
        <v>7.07</v>
      </c>
      <c r="D368" s="4">
        <v>7.07</v>
      </c>
      <c r="E368" s="4">
        <v>7.03</v>
      </c>
      <c r="F368" s="5">
        <f t="shared" si="5"/>
        <v>-1.4191442583945754E-4</v>
      </c>
    </row>
    <row r="369" spans="1:6" ht="18">
      <c r="A369" s="2" t="s">
        <v>460</v>
      </c>
      <c r="B369" s="3">
        <v>7.0469999999999997</v>
      </c>
      <c r="C369" s="4">
        <v>7.0490000000000004</v>
      </c>
      <c r="D369" s="4">
        <v>7.05</v>
      </c>
      <c r="E369" s="4">
        <v>7.0209999999999999</v>
      </c>
      <c r="F369" s="5">
        <f t="shared" si="5"/>
        <v>4.6938426268989895E-3</v>
      </c>
    </row>
    <row r="370" spans="1:6" ht="18">
      <c r="A370" s="2" t="s">
        <v>461</v>
      </c>
      <c r="B370" s="3">
        <v>7.0140000000000002</v>
      </c>
      <c r="C370" s="4">
        <v>7.0110000000000001</v>
      </c>
      <c r="D370" s="4">
        <v>7.0519999999999996</v>
      </c>
      <c r="E370" s="4">
        <v>6.9909999999999997</v>
      </c>
      <c r="F370" s="5">
        <f t="shared" si="5"/>
        <v>4.2780749315568121E-4</v>
      </c>
    </row>
    <row r="371" spans="1:6" ht="18">
      <c r="A371" s="2" t="s">
        <v>462</v>
      </c>
      <c r="B371" s="3">
        <v>7.0110000000000001</v>
      </c>
      <c r="C371" s="4">
        <v>7.085</v>
      </c>
      <c r="D371" s="4">
        <v>7.085</v>
      </c>
      <c r="E371" s="4">
        <v>7.0060000000000002</v>
      </c>
      <c r="F371" s="5">
        <f t="shared" si="5"/>
        <v>-1.3459153374004688E-2</v>
      </c>
    </row>
    <row r="372" spans="1:6" ht="18">
      <c r="A372" s="2" t="s">
        <v>463</v>
      </c>
      <c r="B372" s="3">
        <v>7.1059999999999999</v>
      </c>
      <c r="C372" s="4">
        <v>7.1349999999999998</v>
      </c>
      <c r="D372" s="4">
        <v>7.1379999999999999</v>
      </c>
      <c r="E372" s="4">
        <v>7.0919999999999996</v>
      </c>
      <c r="F372" s="5">
        <f t="shared" si="5"/>
        <v>-1.4062722047533443E-3</v>
      </c>
    </row>
    <row r="373" spans="1:6" ht="18">
      <c r="A373" s="2" t="s">
        <v>464</v>
      </c>
      <c r="B373" s="3">
        <v>7.1159999999999997</v>
      </c>
      <c r="C373" s="4">
        <v>7.1310000000000002</v>
      </c>
      <c r="D373" s="4">
        <v>7.1310000000000002</v>
      </c>
      <c r="E373" s="4">
        <v>7.1079999999999997</v>
      </c>
      <c r="F373" s="5">
        <f t="shared" si="5"/>
        <v>2.6736102607427242E-3</v>
      </c>
    </row>
    <row r="374" spans="1:6" ht="18">
      <c r="A374" s="2" t="s">
        <v>465</v>
      </c>
      <c r="B374" s="3">
        <v>7.0970000000000004</v>
      </c>
      <c r="C374" s="4">
        <v>7.1280000000000001</v>
      </c>
      <c r="D374" s="4">
        <v>7.1280000000000001</v>
      </c>
      <c r="E374" s="4">
        <v>7.0940000000000003</v>
      </c>
      <c r="F374" s="5">
        <f t="shared" si="5"/>
        <v>-2.6736102607427445E-3</v>
      </c>
    </row>
    <row r="375" spans="1:6" ht="18">
      <c r="A375" s="2" t="s">
        <v>466</v>
      </c>
      <c r="B375" s="3">
        <v>7.1159999999999997</v>
      </c>
      <c r="C375" s="4">
        <v>7.1429999999999998</v>
      </c>
      <c r="D375" s="4">
        <v>7.1429999999999998</v>
      </c>
      <c r="E375" s="4">
        <v>7.0979999999999999</v>
      </c>
      <c r="F375" s="5">
        <f t="shared" si="5"/>
        <v>8.4352598843905838E-4</v>
      </c>
    </row>
    <row r="376" spans="1:6" ht="18">
      <c r="A376" s="2" t="s">
        <v>467</v>
      </c>
      <c r="B376" s="3">
        <v>7.11</v>
      </c>
      <c r="C376" s="4">
        <v>7.0880000000000001</v>
      </c>
      <c r="D376" s="4">
        <v>7.1310000000000002</v>
      </c>
      <c r="E376" s="4">
        <v>7.077</v>
      </c>
      <c r="F376" s="5">
        <f t="shared" si="5"/>
        <v>-1.4063708623132581E-4</v>
      </c>
    </row>
    <row r="377" spans="1:6" ht="18">
      <c r="A377" s="2" t="s">
        <v>468</v>
      </c>
      <c r="B377" s="3">
        <v>7.1109999999999998</v>
      </c>
      <c r="C377" s="4">
        <v>7.1609999999999996</v>
      </c>
      <c r="D377" s="4">
        <v>7.1609999999999996</v>
      </c>
      <c r="E377" s="4">
        <v>7.1</v>
      </c>
      <c r="F377" s="5">
        <f t="shared" si="5"/>
        <v>-1.0352638629607351E-2</v>
      </c>
    </row>
    <row r="378" spans="1:6" ht="18">
      <c r="A378" s="2" t="s">
        <v>469</v>
      </c>
      <c r="B378" s="3">
        <v>7.1849999999999996</v>
      </c>
      <c r="C378" s="4">
        <v>7.2370000000000001</v>
      </c>
      <c r="D378" s="4">
        <v>7.2370000000000001</v>
      </c>
      <c r="E378" s="4">
        <v>7.1829999999999998</v>
      </c>
      <c r="F378" s="5">
        <f t="shared" si="5"/>
        <v>-4.859433373746622E-3</v>
      </c>
    </row>
    <row r="379" spans="1:6" ht="18">
      <c r="A379" s="2" t="s">
        <v>470</v>
      </c>
      <c r="B379" s="3">
        <v>7.22</v>
      </c>
      <c r="C379" s="4">
        <v>7.2370000000000001</v>
      </c>
      <c r="D379" s="4">
        <v>7.2370000000000001</v>
      </c>
      <c r="E379" s="4">
        <v>7.2160000000000002</v>
      </c>
      <c r="F379" s="5">
        <f t="shared" si="5"/>
        <v>-9.6905939610920813E-4</v>
      </c>
    </row>
    <row r="380" spans="1:6" ht="18">
      <c r="A380" s="2" t="s">
        <v>471</v>
      </c>
      <c r="B380" s="3">
        <v>7.2270000000000003</v>
      </c>
      <c r="C380" s="4">
        <v>7.2240000000000002</v>
      </c>
      <c r="D380" s="4">
        <v>7.2350000000000003</v>
      </c>
      <c r="E380" s="4">
        <v>7.2119999999999997</v>
      </c>
      <c r="F380" s="5">
        <f t="shared" si="5"/>
        <v>8.3056483179949311E-4</v>
      </c>
    </row>
    <row r="381" spans="1:6" ht="18">
      <c r="A381" s="2" t="s">
        <v>473</v>
      </c>
      <c r="B381" s="3">
        <v>7.2210000000000001</v>
      </c>
      <c r="C381" s="4">
        <v>7.2759999999999998</v>
      </c>
      <c r="D381" s="4">
        <v>7.2759999999999998</v>
      </c>
      <c r="E381" s="4">
        <v>7.22</v>
      </c>
      <c r="F381" s="5">
        <f t="shared" si="5"/>
        <v>-3.5941426580997568E-3</v>
      </c>
    </row>
    <row r="382" spans="1:6" ht="18">
      <c r="A382" s="2" t="s">
        <v>474</v>
      </c>
      <c r="B382" s="3">
        <v>7.2469999999999999</v>
      </c>
      <c r="C382" s="4">
        <v>7.2510000000000003</v>
      </c>
      <c r="D382" s="4">
        <v>7.2510000000000003</v>
      </c>
      <c r="E382" s="4">
        <v>7.2389999999999999</v>
      </c>
      <c r="F382" s="5">
        <f t="shared" si="5"/>
        <v>2.4868761089843487E-3</v>
      </c>
    </row>
    <row r="383" spans="1:6" ht="18">
      <c r="A383" s="2" t="s">
        <v>475</v>
      </c>
      <c r="B383" s="3">
        <v>7.2290000000000001</v>
      </c>
      <c r="C383" s="4">
        <v>7.2039999999999997</v>
      </c>
      <c r="D383" s="4">
        <v>7.234</v>
      </c>
      <c r="E383" s="4">
        <v>7.2039999999999997</v>
      </c>
      <c r="F383" s="5">
        <f t="shared" si="5"/>
        <v>2.2157604966244718E-3</v>
      </c>
    </row>
    <row r="384" spans="1:6" ht="18">
      <c r="A384" s="2" t="s">
        <v>476</v>
      </c>
      <c r="B384" s="3">
        <v>7.2130000000000001</v>
      </c>
      <c r="C384" s="4">
        <v>7.2430000000000003</v>
      </c>
      <c r="D384" s="4">
        <v>7.2430000000000003</v>
      </c>
      <c r="E384" s="4">
        <v>7.2119999999999997</v>
      </c>
      <c r="F384" s="5">
        <f t="shared" si="5"/>
        <v>-1.5238625931487048E-3</v>
      </c>
    </row>
    <row r="385" spans="1:6" ht="18">
      <c r="A385" s="2" t="s">
        <v>477</v>
      </c>
      <c r="B385" s="3">
        <v>7.2240000000000002</v>
      </c>
      <c r="C385" s="4">
        <v>7.2549999999999999</v>
      </c>
      <c r="D385" s="4">
        <v>7.2549999999999999</v>
      </c>
      <c r="E385" s="4">
        <v>7.2220000000000004</v>
      </c>
      <c r="F385" s="5">
        <f t="shared" si="5"/>
        <v>-4.1519618615967237E-4</v>
      </c>
    </row>
    <row r="386" spans="1:6" ht="18">
      <c r="A386" s="2" t="s">
        <v>478</v>
      </c>
      <c r="B386" s="3">
        <v>7.2270000000000003</v>
      </c>
      <c r="C386" s="4">
        <v>7.258</v>
      </c>
      <c r="D386" s="4">
        <v>7.258</v>
      </c>
      <c r="E386" s="4">
        <v>7.1959999999999997</v>
      </c>
      <c r="F386" s="5">
        <f t="shared" si="5"/>
        <v>1.1075731438201274E-3</v>
      </c>
    </row>
    <row r="387" spans="1:6" ht="18">
      <c r="A387" s="2" t="s">
        <v>479</v>
      </c>
      <c r="B387" s="3">
        <v>7.2190000000000003</v>
      </c>
      <c r="C387" s="4">
        <v>7.2850000000000001</v>
      </c>
      <c r="D387" s="4">
        <v>7.2880000000000003</v>
      </c>
      <c r="E387" s="4">
        <v>7.181</v>
      </c>
      <c r="F387" s="5">
        <f t="shared" si="5"/>
        <v>-7.4524220153796084E-3</v>
      </c>
    </row>
    <row r="388" spans="1:6" ht="18">
      <c r="A388" s="2" t="s">
        <v>480</v>
      </c>
      <c r="B388" s="3">
        <v>7.2729999999999997</v>
      </c>
      <c r="C388" s="4">
        <v>7.2969999999999997</v>
      </c>
      <c r="D388" s="4">
        <v>7.2969999999999997</v>
      </c>
      <c r="E388" s="4">
        <v>7.2720000000000002</v>
      </c>
      <c r="F388" s="5">
        <f t="shared" ref="F388:F451" si="6">LN(B388/B389)</f>
        <v>-5.7581732996841058E-3</v>
      </c>
    </row>
    <row r="389" spans="1:6" ht="18">
      <c r="A389" s="2" t="s">
        <v>481</v>
      </c>
      <c r="B389" s="3">
        <v>7.3150000000000004</v>
      </c>
      <c r="C389" s="4">
        <v>7.37</v>
      </c>
      <c r="D389" s="4">
        <v>7.37</v>
      </c>
      <c r="E389" s="4">
        <v>7.3120000000000003</v>
      </c>
      <c r="F389" s="5">
        <f t="shared" si="6"/>
        <v>0</v>
      </c>
    </row>
    <row r="390" spans="1:6" ht="18">
      <c r="A390" s="2" t="s">
        <v>482</v>
      </c>
      <c r="B390" s="3">
        <v>7.3150000000000004</v>
      </c>
      <c r="C390" s="4">
        <v>7.3390000000000004</v>
      </c>
      <c r="D390" s="4">
        <v>7.3390000000000004</v>
      </c>
      <c r="E390" s="4">
        <v>7.28</v>
      </c>
      <c r="F390" s="5">
        <f t="shared" si="6"/>
        <v>2.6007817000574403E-3</v>
      </c>
    </row>
    <row r="391" spans="1:6" ht="18">
      <c r="A391" s="2" t="s">
        <v>483</v>
      </c>
      <c r="B391" s="3">
        <v>7.2960000000000003</v>
      </c>
      <c r="C391" s="4">
        <v>7.335</v>
      </c>
      <c r="D391" s="4">
        <v>7.3419999999999996</v>
      </c>
      <c r="E391" s="4">
        <v>7.2919999999999998</v>
      </c>
      <c r="F391" s="5">
        <f t="shared" si="6"/>
        <v>-3.420677892475276E-3</v>
      </c>
    </row>
    <row r="392" spans="1:6" ht="18">
      <c r="A392" s="2" t="s">
        <v>484</v>
      </c>
      <c r="B392" s="3">
        <v>7.3209999999999997</v>
      </c>
      <c r="C392" s="4">
        <v>7.3250000000000002</v>
      </c>
      <c r="D392" s="4">
        <v>7.335</v>
      </c>
      <c r="E392" s="4">
        <v>7.31</v>
      </c>
      <c r="F392" s="5">
        <f t="shared" si="6"/>
        <v>1.2300965126565558E-3</v>
      </c>
    </row>
    <row r="393" spans="1:6" ht="18">
      <c r="A393" s="2" t="s">
        <v>485</v>
      </c>
      <c r="B393" s="3">
        <v>7.3120000000000003</v>
      </c>
      <c r="C393" s="4">
        <v>7.3310000000000004</v>
      </c>
      <c r="D393" s="4">
        <v>7.3319999999999999</v>
      </c>
      <c r="E393" s="4">
        <v>7.306</v>
      </c>
      <c r="F393" s="5">
        <f t="shared" si="6"/>
        <v>-8.2023244516610196E-4</v>
      </c>
    </row>
    <row r="394" spans="1:6" ht="18">
      <c r="A394" s="2" t="s">
        <v>486</v>
      </c>
      <c r="B394" s="3">
        <v>7.3179999999999996</v>
      </c>
      <c r="C394" s="4">
        <v>7.3479999999999999</v>
      </c>
      <c r="D394" s="4">
        <v>7.3479999999999999</v>
      </c>
      <c r="E394" s="4">
        <v>7.3140000000000001</v>
      </c>
      <c r="F394" s="5">
        <f t="shared" si="6"/>
        <v>-3.6827430288256181E-3</v>
      </c>
    </row>
    <row r="395" spans="1:6" ht="18">
      <c r="A395" s="2" t="s">
        <v>487</v>
      </c>
      <c r="B395" s="3">
        <v>7.3449999999999998</v>
      </c>
      <c r="C395" s="4">
        <v>7.34</v>
      </c>
      <c r="D395" s="4">
        <v>7.351</v>
      </c>
      <c r="E395" s="4">
        <v>7.3150000000000004</v>
      </c>
      <c r="F395" s="5">
        <f t="shared" si="6"/>
        <v>-1.2245732532396687E-3</v>
      </c>
    </row>
    <row r="396" spans="1:6" ht="18">
      <c r="A396" s="2" t="s">
        <v>488</v>
      </c>
      <c r="B396" s="3">
        <v>7.3540000000000001</v>
      </c>
      <c r="C396" s="4">
        <v>7.375</v>
      </c>
      <c r="D396" s="4">
        <v>7.375</v>
      </c>
      <c r="E396" s="4">
        <v>7.3410000000000002</v>
      </c>
      <c r="F396" s="5">
        <f t="shared" si="6"/>
        <v>2.7233132299460745E-3</v>
      </c>
    </row>
    <row r="397" spans="1:6" ht="18">
      <c r="A397" s="2" t="s">
        <v>489</v>
      </c>
      <c r="B397" s="3">
        <v>7.3339999999999996</v>
      </c>
      <c r="C397" s="4">
        <v>7.3410000000000002</v>
      </c>
      <c r="D397" s="4">
        <v>7.3440000000000003</v>
      </c>
      <c r="E397" s="4">
        <v>7.3159999999999998</v>
      </c>
      <c r="F397" s="5">
        <f t="shared" si="6"/>
        <v>-2.7233132299460407E-3</v>
      </c>
    </row>
    <row r="398" spans="1:6" ht="18">
      <c r="A398" s="2" t="s">
        <v>490</v>
      </c>
      <c r="B398" s="3">
        <v>7.3540000000000001</v>
      </c>
      <c r="C398" s="4">
        <v>7.3719999999999999</v>
      </c>
      <c r="D398" s="4">
        <v>7.3789999999999996</v>
      </c>
      <c r="E398" s="4">
        <v>7.35</v>
      </c>
      <c r="F398" s="5">
        <f t="shared" si="6"/>
        <v>2.7199782569433203E-4</v>
      </c>
    </row>
    <row r="399" spans="1:6" ht="18">
      <c r="A399" s="2" t="s">
        <v>491</v>
      </c>
      <c r="B399" s="3">
        <v>7.3520000000000003</v>
      </c>
      <c r="C399" s="4">
        <v>7.3540000000000001</v>
      </c>
      <c r="D399" s="4">
        <v>7.3659999999999997</v>
      </c>
      <c r="E399" s="4">
        <v>7.33</v>
      </c>
      <c r="F399" s="5">
        <f t="shared" si="6"/>
        <v>-1.4950733331939164E-3</v>
      </c>
    </row>
    <row r="400" spans="1:6" ht="18">
      <c r="A400" s="2" t="s">
        <v>492</v>
      </c>
      <c r="B400" s="3">
        <v>7.3630000000000004</v>
      </c>
      <c r="C400" s="4">
        <v>7.4080000000000004</v>
      </c>
      <c r="D400" s="4">
        <v>7.4080000000000004</v>
      </c>
      <c r="E400" s="4">
        <v>7.359</v>
      </c>
      <c r="F400" s="5">
        <f t="shared" si="6"/>
        <v>-2.0351407879040757E-3</v>
      </c>
    </row>
    <row r="401" spans="1:6" ht="18">
      <c r="A401" s="2" t="s">
        <v>493</v>
      </c>
      <c r="B401" s="3">
        <v>7.3780000000000001</v>
      </c>
      <c r="C401" s="4">
        <v>7.3920000000000003</v>
      </c>
      <c r="D401" s="4">
        <v>7.3920000000000003</v>
      </c>
      <c r="E401" s="4">
        <v>7.3360000000000003</v>
      </c>
      <c r="F401" s="5">
        <f t="shared" si="6"/>
        <v>1.7635492598902869E-3</v>
      </c>
    </row>
    <row r="402" spans="1:6" ht="18">
      <c r="A402" s="2" t="s">
        <v>494</v>
      </c>
      <c r="B402" s="3">
        <v>7.3650000000000002</v>
      </c>
      <c r="C402" s="4">
        <v>7.3929999999999998</v>
      </c>
      <c r="D402" s="4">
        <v>7.3929999999999998</v>
      </c>
      <c r="E402" s="4">
        <v>7.3540000000000001</v>
      </c>
      <c r="F402" s="5">
        <f t="shared" si="6"/>
        <v>-8.6522102550755653E-3</v>
      </c>
    </row>
    <row r="403" spans="1:6" ht="18">
      <c r="A403" s="2" t="s">
        <v>495</v>
      </c>
      <c r="B403" s="3">
        <v>7.4290000000000003</v>
      </c>
      <c r="C403" s="4">
        <v>7.4260000000000002</v>
      </c>
      <c r="D403" s="4">
        <v>7.4349999999999996</v>
      </c>
      <c r="E403" s="4">
        <v>7.4009999999999998</v>
      </c>
      <c r="F403" s="5">
        <f t="shared" si="6"/>
        <v>-1.613988245454896E-3</v>
      </c>
    </row>
    <row r="404" spans="1:6" ht="18">
      <c r="A404" s="2" t="s">
        <v>496</v>
      </c>
      <c r="B404" s="3">
        <v>7.4409999999999998</v>
      </c>
      <c r="C404" s="4">
        <v>7.4649999999999999</v>
      </c>
      <c r="D404" s="4">
        <v>7.4649999999999999</v>
      </c>
      <c r="E404" s="4">
        <v>7.4370000000000003</v>
      </c>
      <c r="F404" s="5">
        <f t="shared" si="6"/>
        <v>-2.4161085579019769E-3</v>
      </c>
    </row>
    <row r="405" spans="1:6" ht="18">
      <c r="A405" s="2" t="s">
        <v>497</v>
      </c>
      <c r="B405" s="3">
        <v>7.4589999999999996</v>
      </c>
      <c r="C405" s="4">
        <v>7.4550000000000001</v>
      </c>
      <c r="D405" s="4">
        <v>7.4729999999999999</v>
      </c>
      <c r="E405" s="4">
        <v>7.4550000000000001</v>
      </c>
      <c r="F405" s="5">
        <f t="shared" si="6"/>
        <v>5.5118779056270396E-3</v>
      </c>
    </row>
    <row r="406" spans="1:6" ht="18">
      <c r="A406" s="2" t="s">
        <v>498</v>
      </c>
      <c r="B406" s="3">
        <v>7.4180000000000001</v>
      </c>
      <c r="C406" s="4">
        <v>7.4</v>
      </c>
      <c r="D406" s="4">
        <v>7.4279999999999999</v>
      </c>
      <c r="E406" s="4">
        <v>7.4</v>
      </c>
      <c r="F406" s="5">
        <f t="shared" si="6"/>
        <v>2.6965080384509224E-4</v>
      </c>
    </row>
    <row r="407" spans="1:6" ht="18">
      <c r="A407" s="2" t="s">
        <v>499</v>
      </c>
      <c r="B407" s="3">
        <v>7.4160000000000004</v>
      </c>
      <c r="C407" s="4">
        <v>7.4530000000000003</v>
      </c>
      <c r="D407" s="4">
        <v>7.4530000000000003</v>
      </c>
      <c r="E407" s="4">
        <v>7.41</v>
      </c>
      <c r="F407" s="5">
        <f t="shared" si="6"/>
        <v>-1.886030466113643E-3</v>
      </c>
    </row>
    <row r="408" spans="1:6" ht="18">
      <c r="A408" s="2" t="s">
        <v>501</v>
      </c>
      <c r="B408" s="3">
        <v>7.43</v>
      </c>
      <c r="C408" s="4">
        <v>7.4560000000000004</v>
      </c>
      <c r="D408" s="4">
        <v>7.4610000000000003</v>
      </c>
      <c r="E408" s="4">
        <v>7.4269999999999996</v>
      </c>
      <c r="F408" s="5">
        <f t="shared" si="6"/>
        <v>-5.382131453926047E-4</v>
      </c>
    </row>
    <row r="409" spans="1:6" ht="18">
      <c r="A409" s="2" t="s">
        <v>502</v>
      </c>
      <c r="B409" s="3">
        <v>7.4340000000000002</v>
      </c>
      <c r="C409" s="4">
        <v>7.468</v>
      </c>
      <c r="D409" s="4">
        <v>7.468</v>
      </c>
      <c r="E409" s="4">
        <v>7.4189999999999996</v>
      </c>
      <c r="F409" s="5">
        <f t="shared" si="6"/>
        <v>-3.089116686597278E-3</v>
      </c>
    </row>
    <row r="410" spans="1:6" ht="18">
      <c r="A410" s="2" t="s">
        <v>503</v>
      </c>
      <c r="B410" s="3">
        <v>7.4569999999999999</v>
      </c>
      <c r="C410" s="4">
        <v>7.4459999999999997</v>
      </c>
      <c r="D410" s="4">
        <v>7.4649999999999999</v>
      </c>
      <c r="E410" s="4">
        <v>7.4340000000000002</v>
      </c>
      <c r="F410" s="5">
        <f t="shared" si="6"/>
        <v>1.2076485868916529E-3</v>
      </c>
    </row>
    <row r="411" spans="1:6" ht="18">
      <c r="A411" s="2" t="s">
        <v>504</v>
      </c>
      <c r="B411" s="3">
        <v>7.4480000000000004</v>
      </c>
      <c r="C411" s="4">
        <v>7.4530000000000003</v>
      </c>
      <c r="D411" s="4">
        <v>7.4530000000000003</v>
      </c>
      <c r="E411" s="4">
        <v>7.431</v>
      </c>
      <c r="F411" s="5">
        <f t="shared" si="6"/>
        <v>3.9012627673771292E-3</v>
      </c>
    </row>
    <row r="412" spans="1:6" ht="18">
      <c r="A412" s="2" t="s">
        <v>505</v>
      </c>
      <c r="B412" s="3">
        <v>7.4189999999999996</v>
      </c>
      <c r="C412" s="4">
        <v>7.39</v>
      </c>
      <c r="D412" s="4">
        <v>7.4219999999999997</v>
      </c>
      <c r="E412" s="4">
        <v>7.3730000000000002</v>
      </c>
      <c r="F412" s="5">
        <f t="shared" si="6"/>
        <v>3.7812334046391574E-3</v>
      </c>
    </row>
    <row r="413" spans="1:6" ht="18">
      <c r="A413" s="2" t="s">
        <v>506</v>
      </c>
      <c r="B413" s="3">
        <v>7.391</v>
      </c>
      <c r="C413" s="4">
        <v>7.431</v>
      </c>
      <c r="D413" s="4">
        <v>7.431</v>
      </c>
      <c r="E413" s="4">
        <v>7.375</v>
      </c>
      <c r="F413" s="5">
        <f t="shared" si="6"/>
        <v>-5.1282163669195665E-3</v>
      </c>
    </row>
    <row r="414" spans="1:6" ht="18">
      <c r="A414" s="2" t="s">
        <v>507</v>
      </c>
      <c r="B414" s="3">
        <v>7.4290000000000003</v>
      </c>
      <c r="C414" s="4">
        <v>7.4029999999999996</v>
      </c>
      <c r="D414" s="4">
        <v>7.4379999999999997</v>
      </c>
      <c r="E414" s="4">
        <v>7.4009999999999998</v>
      </c>
      <c r="F414" s="5">
        <f t="shared" si="6"/>
        <v>5.1282163669195292E-3</v>
      </c>
    </row>
    <row r="415" spans="1:6" ht="18">
      <c r="A415" s="2" t="s">
        <v>508</v>
      </c>
      <c r="B415" s="3">
        <v>7.391</v>
      </c>
      <c r="C415" s="4">
        <v>7.3929999999999998</v>
      </c>
      <c r="D415" s="4">
        <v>7.3959999999999999</v>
      </c>
      <c r="E415" s="4">
        <v>7.3730000000000002</v>
      </c>
      <c r="F415" s="5">
        <f t="shared" si="6"/>
        <v>2.8453376015044191E-3</v>
      </c>
    </row>
    <row r="416" spans="1:6" ht="18">
      <c r="A416" s="2" t="s">
        <v>509</v>
      </c>
      <c r="B416" s="3">
        <v>7.37</v>
      </c>
      <c r="C416" s="4">
        <v>7.3860000000000001</v>
      </c>
      <c r="D416" s="4">
        <v>7.3860000000000001</v>
      </c>
      <c r="E416" s="4">
        <v>7.3609999999999998</v>
      </c>
      <c r="F416" s="5">
        <f t="shared" si="6"/>
        <v>-2.4393561357482219E-3</v>
      </c>
    </row>
    <row r="417" spans="1:6" ht="18">
      <c r="A417" s="2" t="s">
        <v>510</v>
      </c>
      <c r="B417" s="3">
        <v>7.3879999999999999</v>
      </c>
      <c r="C417" s="4">
        <v>7.4050000000000002</v>
      </c>
      <c r="D417" s="4">
        <v>7.4050000000000002</v>
      </c>
      <c r="E417" s="4">
        <v>7.3579999999999997</v>
      </c>
      <c r="F417" s="5">
        <f t="shared" si="6"/>
        <v>6.2457772623509692E-3</v>
      </c>
    </row>
    <row r="418" spans="1:6" ht="18">
      <c r="A418" s="2" t="s">
        <v>511</v>
      </c>
      <c r="B418" s="3">
        <v>7.3419999999999996</v>
      </c>
      <c r="C418" s="4">
        <v>7.3630000000000004</v>
      </c>
      <c r="D418" s="4">
        <v>7.3630000000000004</v>
      </c>
      <c r="E418" s="4">
        <v>7.335</v>
      </c>
      <c r="F418" s="5">
        <f t="shared" si="6"/>
        <v>-6.8078156349796767E-4</v>
      </c>
    </row>
    <row r="419" spans="1:6" ht="18">
      <c r="A419" s="2" t="s">
        <v>512</v>
      </c>
      <c r="B419" s="3">
        <v>7.3470000000000004</v>
      </c>
      <c r="C419" s="4">
        <v>7.3780000000000001</v>
      </c>
      <c r="D419" s="4">
        <v>7.3810000000000002</v>
      </c>
      <c r="E419" s="4">
        <v>7.3449999999999998</v>
      </c>
      <c r="F419" s="5">
        <f t="shared" si="6"/>
        <v>-3.2613155690114008E-3</v>
      </c>
    </row>
    <row r="420" spans="1:6" ht="18">
      <c r="A420" s="2" t="s">
        <v>513</v>
      </c>
      <c r="B420" s="3">
        <v>7.3710000000000004</v>
      </c>
      <c r="C420" s="4">
        <v>7.4080000000000004</v>
      </c>
      <c r="D420" s="4">
        <v>7.4080000000000004</v>
      </c>
      <c r="E420" s="4">
        <v>7.3689999999999998</v>
      </c>
      <c r="F420" s="5">
        <f t="shared" si="6"/>
        <v>6.7856418427835656E-4</v>
      </c>
    </row>
    <row r="421" spans="1:6" ht="18">
      <c r="A421" s="2" t="s">
        <v>514</v>
      </c>
      <c r="B421" s="3">
        <v>7.3659999999999997</v>
      </c>
      <c r="C421" s="4">
        <v>7.3869999999999996</v>
      </c>
      <c r="D421" s="4">
        <v>7.3869999999999996</v>
      </c>
      <c r="E421" s="4">
        <v>7.36</v>
      </c>
      <c r="F421" s="5">
        <f t="shared" si="6"/>
        <v>4.0735963629377466E-4</v>
      </c>
    </row>
    <row r="422" spans="1:6" ht="18">
      <c r="A422" s="2" t="s">
        <v>515</v>
      </c>
      <c r="B422" s="3">
        <v>7.3630000000000004</v>
      </c>
      <c r="C422" s="4">
        <v>7.3559999999999999</v>
      </c>
      <c r="D422" s="4">
        <v>7.37</v>
      </c>
      <c r="E422" s="4">
        <v>7.351</v>
      </c>
      <c r="F422" s="5">
        <f t="shared" si="6"/>
        <v>2.5838050683903648E-3</v>
      </c>
    </row>
    <row r="423" spans="1:6" ht="18">
      <c r="A423" s="2" t="s">
        <v>516</v>
      </c>
      <c r="B423" s="3">
        <v>7.3440000000000003</v>
      </c>
      <c r="C423" s="4">
        <v>7.343</v>
      </c>
      <c r="D423" s="4">
        <v>7.36</v>
      </c>
      <c r="E423" s="4">
        <v>7.3380000000000001</v>
      </c>
      <c r="F423" s="5">
        <f t="shared" si="6"/>
        <v>0</v>
      </c>
    </row>
    <row r="424" spans="1:6" ht="18">
      <c r="A424" s="2" t="s">
        <v>517</v>
      </c>
      <c r="B424" s="3">
        <v>7.3440000000000003</v>
      </c>
      <c r="C424" s="4">
        <v>7.33</v>
      </c>
      <c r="D424" s="4">
        <v>7.3579999999999997</v>
      </c>
      <c r="E424" s="4">
        <v>7.31</v>
      </c>
      <c r="F424" s="5">
        <f t="shared" si="6"/>
        <v>4.7771878199346727E-3</v>
      </c>
    </row>
    <row r="425" spans="1:6" ht="18">
      <c r="A425" s="2" t="s">
        <v>518</v>
      </c>
      <c r="B425" s="3">
        <v>7.3090000000000002</v>
      </c>
      <c r="C425" s="4">
        <v>7.3319999999999999</v>
      </c>
      <c r="D425" s="4">
        <v>7.3319999999999999</v>
      </c>
      <c r="E425" s="4">
        <v>7.306</v>
      </c>
      <c r="F425" s="5">
        <f t="shared" si="6"/>
        <v>-1.5038624749655531E-3</v>
      </c>
    </row>
    <row r="426" spans="1:6" ht="18">
      <c r="A426" s="2" t="s">
        <v>519</v>
      </c>
      <c r="B426" s="3">
        <v>7.32</v>
      </c>
      <c r="C426" s="4">
        <v>7.3090000000000002</v>
      </c>
      <c r="D426" s="4">
        <v>7.335</v>
      </c>
      <c r="E426" s="4">
        <v>7.3090000000000002</v>
      </c>
      <c r="F426" s="5">
        <f t="shared" si="6"/>
        <v>5.8916386082708046E-3</v>
      </c>
    </row>
    <row r="427" spans="1:6" ht="18">
      <c r="A427" s="2" t="s">
        <v>520</v>
      </c>
      <c r="B427" s="3">
        <v>7.2770000000000001</v>
      </c>
      <c r="C427" s="4">
        <v>7.2779999999999996</v>
      </c>
      <c r="D427" s="4">
        <v>7.2779999999999996</v>
      </c>
      <c r="E427" s="4">
        <v>7.2770000000000001</v>
      </c>
      <c r="F427" s="5">
        <f t="shared" si="6"/>
        <v>0</v>
      </c>
    </row>
    <row r="428" spans="1:6" ht="18">
      <c r="A428" s="2" t="s">
        <v>521</v>
      </c>
      <c r="B428" s="3">
        <v>7.2770000000000001</v>
      </c>
      <c r="C428" s="4">
        <v>7.2869999999999999</v>
      </c>
      <c r="D428" s="4">
        <v>7.298</v>
      </c>
      <c r="E428" s="4">
        <v>7.2770000000000001</v>
      </c>
      <c r="F428" s="5">
        <f t="shared" si="6"/>
        <v>-2.6075634070808302E-3</v>
      </c>
    </row>
    <row r="429" spans="1:6" ht="18">
      <c r="A429" s="2" t="s">
        <v>522</v>
      </c>
      <c r="B429" s="3">
        <v>7.2960000000000003</v>
      </c>
      <c r="C429" s="4">
        <v>7.2549999999999999</v>
      </c>
      <c r="D429" s="4">
        <v>7.2990000000000004</v>
      </c>
      <c r="E429" s="4">
        <v>7.2450000000000001</v>
      </c>
      <c r="F429" s="5">
        <f t="shared" si="6"/>
        <v>2.6075634070809911E-3</v>
      </c>
    </row>
    <row r="430" spans="1:6" ht="18">
      <c r="A430" s="2" t="s">
        <v>523</v>
      </c>
      <c r="B430" s="3">
        <v>7.2770000000000001</v>
      </c>
      <c r="C430" s="4">
        <v>7.4160000000000004</v>
      </c>
      <c r="D430" s="4">
        <v>7.4160000000000004</v>
      </c>
      <c r="E430" s="4">
        <v>7.2770000000000001</v>
      </c>
      <c r="F430" s="5">
        <f t="shared" si="6"/>
        <v>-9.0287891045240237E-3</v>
      </c>
    </row>
    <row r="431" spans="1:6" ht="18">
      <c r="A431" s="2" t="s">
        <v>524</v>
      </c>
      <c r="B431" s="3">
        <v>7.343</v>
      </c>
      <c r="C431" s="4">
        <v>7.4050000000000002</v>
      </c>
      <c r="D431" s="4">
        <v>7.4050000000000002</v>
      </c>
      <c r="E431" s="4">
        <v>7.343</v>
      </c>
      <c r="F431" s="5">
        <f t="shared" si="6"/>
        <v>-7.8676477458559206E-3</v>
      </c>
    </row>
    <row r="432" spans="1:6" ht="18">
      <c r="A432" s="2" t="s">
        <v>525</v>
      </c>
      <c r="B432" s="3">
        <v>7.4009999999999998</v>
      </c>
      <c r="C432" s="4">
        <v>7.3920000000000003</v>
      </c>
      <c r="D432" s="4">
        <v>7.407</v>
      </c>
      <c r="E432" s="4">
        <v>7.3769999999999998</v>
      </c>
      <c r="F432" s="5">
        <f t="shared" si="6"/>
        <v>1.8934276687286914E-3</v>
      </c>
    </row>
    <row r="433" spans="1:6" ht="18">
      <c r="A433" s="2" t="s">
        <v>526</v>
      </c>
      <c r="B433" s="3">
        <v>7.3869999999999996</v>
      </c>
      <c r="C433" s="4">
        <v>7.3760000000000003</v>
      </c>
      <c r="D433" s="4">
        <v>7.4029999999999996</v>
      </c>
      <c r="E433" s="4">
        <v>7.3730000000000002</v>
      </c>
      <c r="F433" s="5">
        <f t="shared" si="6"/>
        <v>5.4296319084601074E-3</v>
      </c>
    </row>
    <row r="434" spans="1:6" ht="18">
      <c r="A434" s="2" t="s">
        <v>527</v>
      </c>
      <c r="B434" s="3">
        <v>7.3470000000000004</v>
      </c>
      <c r="C434" s="4">
        <v>7.3440000000000003</v>
      </c>
      <c r="D434" s="4">
        <v>7.3579999999999997</v>
      </c>
      <c r="E434" s="4">
        <v>7.3310000000000004</v>
      </c>
      <c r="F434" s="5">
        <f t="shared" si="6"/>
        <v>1.3611924066477422E-4</v>
      </c>
    </row>
    <row r="435" spans="1:6" ht="18">
      <c r="A435" s="2" t="s">
        <v>528</v>
      </c>
      <c r="B435" s="3">
        <v>7.3460000000000001</v>
      </c>
      <c r="C435" s="4">
        <v>7.3620000000000001</v>
      </c>
      <c r="D435" s="4">
        <v>7.3630000000000004</v>
      </c>
      <c r="E435" s="4">
        <v>7.3380000000000001</v>
      </c>
      <c r="F435" s="5">
        <f t="shared" si="6"/>
        <v>-8.1643765591033889E-4</v>
      </c>
    </row>
    <row r="436" spans="1:6" ht="18">
      <c r="A436" s="2" t="s">
        <v>529</v>
      </c>
      <c r="B436" s="3">
        <v>7.3520000000000003</v>
      </c>
      <c r="C436" s="4">
        <v>7.3659999999999997</v>
      </c>
      <c r="D436" s="4">
        <v>7.3659999999999997</v>
      </c>
      <c r="E436" s="4">
        <v>7.35</v>
      </c>
      <c r="F436" s="5">
        <f t="shared" si="6"/>
        <v>6.8031841524557378E-4</v>
      </c>
    </row>
    <row r="437" spans="1:6" ht="18">
      <c r="A437" s="2" t="s">
        <v>530</v>
      </c>
      <c r="B437" s="3">
        <v>7.3470000000000004</v>
      </c>
      <c r="C437" s="4">
        <v>7.3319999999999999</v>
      </c>
      <c r="D437" s="4">
        <v>7.3559999999999999</v>
      </c>
      <c r="E437" s="4">
        <v>7.327</v>
      </c>
      <c r="F437" s="5">
        <f t="shared" si="6"/>
        <v>4.6384803493263902E-3</v>
      </c>
    </row>
    <row r="438" spans="1:6" ht="18">
      <c r="A438" s="2" t="s">
        <v>531</v>
      </c>
      <c r="B438" s="3">
        <v>7.3129999999999997</v>
      </c>
      <c r="C438" s="4">
        <v>7.2990000000000004</v>
      </c>
      <c r="D438" s="4">
        <v>7.3140000000000001</v>
      </c>
      <c r="E438" s="4">
        <v>7.2809999999999997</v>
      </c>
      <c r="F438" s="5">
        <f t="shared" si="6"/>
        <v>-1.6395686143169587E-3</v>
      </c>
    </row>
    <row r="439" spans="1:6" ht="18">
      <c r="A439" s="2" t="s">
        <v>532</v>
      </c>
      <c r="B439" s="3">
        <v>7.3250000000000002</v>
      </c>
      <c r="C439" s="4">
        <v>7.3250000000000002</v>
      </c>
      <c r="D439" s="4">
        <v>7.327</v>
      </c>
      <c r="E439" s="4">
        <v>7.3129999999999997</v>
      </c>
      <c r="F439" s="5">
        <f t="shared" si="6"/>
        <v>-1.0915542085314831E-3</v>
      </c>
    </row>
    <row r="440" spans="1:6" ht="18">
      <c r="A440" s="2" t="s">
        <v>533</v>
      </c>
      <c r="B440" s="3">
        <v>7.3330000000000002</v>
      </c>
      <c r="C440" s="4">
        <v>7.3449999999999998</v>
      </c>
      <c r="D440" s="4">
        <v>7.3449999999999998</v>
      </c>
      <c r="E440" s="4">
        <v>7.3310000000000004</v>
      </c>
      <c r="F440" s="5">
        <f t="shared" si="6"/>
        <v>8.1855393383558977E-4</v>
      </c>
    </row>
    <row r="441" spans="1:6" ht="18">
      <c r="A441" s="2" t="s">
        <v>534</v>
      </c>
      <c r="B441" s="3">
        <v>7.327</v>
      </c>
      <c r="C441" s="4">
        <v>7.3259999999999996</v>
      </c>
      <c r="D441" s="4">
        <v>7.3289999999999997</v>
      </c>
      <c r="E441" s="4">
        <v>7.3079999999999998</v>
      </c>
      <c r="F441" s="5">
        <f t="shared" si="6"/>
        <v>3.8288027083315658E-3</v>
      </c>
    </row>
    <row r="442" spans="1:6" ht="18">
      <c r="A442" s="2" t="s">
        <v>535</v>
      </c>
      <c r="B442" s="3">
        <v>7.2990000000000004</v>
      </c>
      <c r="C442" s="4">
        <v>7.266</v>
      </c>
      <c r="D442" s="4">
        <v>7.3010000000000002</v>
      </c>
      <c r="E442" s="4">
        <v>7.266</v>
      </c>
      <c r="F442" s="5">
        <f t="shared" si="6"/>
        <v>1.7826538831233047E-3</v>
      </c>
    </row>
    <row r="443" spans="1:6" ht="18">
      <c r="A443" s="2" t="s">
        <v>536</v>
      </c>
      <c r="B443" s="3">
        <v>7.2859999999999996</v>
      </c>
      <c r="C443" s="4">
        <v>7.2949999999999999</v>
      </c>
      <c r="D443" s="4">
        <v>7.2990000000000004</v>
      </c>
      <c r="E443" s="4">
        <v>7.2770000000000001</v>
      </c>
      <c r="F443" s="5">
        <f t="shared" si="6"/>
        <v>-6.8601223792128679E-4</v>
      </c>
    </row>
    <row r="444" spans="1:6" ht="18">
      <c r="A444" s="2" t="s">
        <v>537</v>
      </c>
      <c r="B444" s="3">
        <v>7.2910000000000004</v>
      </c>
      <c r="C444" s="4">
        <v>7.3319999999999999</v>
      </c>
      <c r="D444" s="4">
        <v>7.3319999999999999</v>
      </c>
      <c r="E444" s="4">
        <v>7.29</v>
      </c>
      <c r="F444" s="5">
        <f t="shared" si="6"/>
        <v>-3.0128754645208215E-3</v>
      </c>
    </row>
    <row r="445" spans="1:6" ht="18">
      <c r="A445" s="2" t="s">
        <v>538</v>
      </c>
      <c r="B445" s="3">
        <v>7.3129999999999997</v>
      </c>
      <c r="C445" s="4">
        <v>7.3319999999999999</v>
      </c>
      <c r="D445" s="4">
        <v>7.34</v>
      </c>
      <c r="E445" s="4">
        <v>7.3129999999999997</v>
      </c>
      <c r="F445" s="5">
        <f t="shared" si="6"/>
        <v>-3.9576987858283615E-3</v>
      </c>
    </row>
    <row r="446" spans="1:6" ht="18">
      <c r="A446" s="2" t="s">
        <v>539</v>
      </c>
      <c r="B446" s="3">
        <v>7.3419999999999996</v>
      </c>
      <c r="C446" s="4">
        <v>7.3380000000000001</v>
      </c>
      <c r="D446" s="4">
        <v>7.3490000000000002</v>
      </c>
      <c r="E446" s="4">
        <v>7.3230000000000004</v>
      </c>
      <c r="F446" s="5">
        <f t="shared" si="6"/>
        <v>-4.2133939328710289E-3</v>
      </c>
    </row>
    <row r="447" spans="1:6" ht="18">
      <c r="A447" s="2" t="s">
        <v>540</v>
      </c>
      <c r="B447" s="3">
        <v>7.3730000000000002</v>
      </c>
      <c r="C447" s="4">
        <v>7.3579999999999997</v>
      </c>
      <c r="D447" s="4">
        <v>7.3780000000000001</v>
      </c>
      <c r="E447" s="4">
        <v>7.33</v>
      </c>
      <c r="F447" s="5">
        <f t="shared" si="6"/>
        <v>6.2585238296867423E-3</v>
      </c>
    </row>
    <row r="448" spans="1:6" ht="18">
      <c r="A448" s="2" t="s">
        <v>541</v>
      </c>
      <c r="B448" s="3">
        <v>7.327</v>
      </c>
      <c r="C448" s="4">
        <v>7.3170000000000002</v>
      </c>
      <c r="D448" s="4">
        <v>7.3310000000000004</v>
      </c>
      <c r="E448" s="4">
        <v>7.3170000000000002</v>
      </c>
      <c r="F448" s="5">
        <f t="shared" si="6"/>
        <v>8.1922451332132101E-4</v>
      </c>
    </row>
    <row r="449" spans="1:6" ht="18">
      <c r="A449" s="2" t="s">
        <v>542</v>
      </c>
      <c r="B449" s="3">
        <v>7.3209999999999997</v>
      </c>
      <c r="C449" s="4">
        <v>7.3170000000000002</v>
      </c>
      <c r="D449" s="4">
        <v>7.3239999999999998</v>
      </c>
      <c r="E449" s="4">
        <v>7.3079999999999998</v>
      </c>
      <c r="F449" s="5">
        <f t="shared" si="6"/>
        <v>0</v>
      </c>
    </row>
    <row r="450" spans="1:6" ht="18">
      <c r="A450" s="2" t="s">
        <v>543</v>
      </c>
      <c r="B450" s="3">
        <v>7.3209999999999997</v>
      </c>
      <c r="C450" s="4">
        <v>7.3380000000000001</v>
      </c>
      <c r="D450" s="4">
        <v>7.3380000000000001</v>
      </c>
      <c r="E450" s="4">
        <v>7.3209999999999997</v>
      </c>
      <c r="F450" s="5">
        <f t="shared" si="6"/>
        <v>-2.5919119619185979E-3</v>
      </c>
    </row>
    <row r="451" spans="1:6" ht="18">
      <c r="A451" s="2" t="s">
        <v>544</v>
      </c>
      <c r="B451" s="3">
        <v>7.34</v>
      </c>
      <c r="C451" s="4">
        <v>7.3460000000000001</v>
      </c>
      <c r="D451" s="4">
        <v>7.359</v>
      </c>
      <c r="E451" s="4">
        <v>7.3360000000000003</v>
      </c>
      <c r="F451" s="5">
        <f t="shared" si="6"/>
        <v>1.7726874485973912E-3</v>
      </c>
    </row>
    <row r="452" spans="1:6" ht="18">
      <c r="A452" s="2" t="s">
        <v>545</v>
      </c>
      <c r="B452" s="3">
        <v>7.327</v>
      </c>
      <c r="C452" s="4">
        <v>7.3129999999999997</v>
      </c>
      <c r="D452" s="4">
        <v>7.335</v>
      </c>
      <c r="E452" s="4">
        <v>7.3120000000000003</v>
      </c>
      <c r="F452" s="5">
        <f t="shared" ref="F452:F515" si="7">LN(B452/B453)</f>
        <v>2.1860918666479056E-3</v>
      </c>
    </row>
    <row r="453" spans="1:6" ht="18">
      <c r="A453" s="2" t="s">
        <v>546</v>
      </c>
      <c r="B453" s="3">
        <v>7.3109999999999999</v>
      </c>
      <c r="C453" s="4">
        <v>7.3339999999999996</v>
      </c>
      <c r="D453" s="4">
        <v>7.3339999999999996</v>
      </c>
      <c r="E453" s="4">
        <v>7.3079999999999998</v>
      </c>
      <c r="F453" s="5">
        <f t="shared" si="7"/>
        <v>-4.1025641601062385E-4</v>
      </c>
    </row>
    <row r="454" spans="1:6" ht="18">
      <c r="A454" s="2" t="s">
        <v>547</v>
      </c>
      <c r="B454" s="3">
        <v>7.3140000000000001</v>
      </c>
      <c r="C454" s="4">
        <v>7.3390000000000004</v>
      </c>
      <c r="D454" s="4">
        <v>7.3390000000000004</v>
      </c>
      <c r="E454" s="4">
        <v>7.3109999999999999</v>
      </c>
      <c r="F454" s="5">
        <f t="shared" si="7"/>
        <v>8.2068121142913535E-4</v>
      </c>
    </row>
    <row r="455" spans="1:6" ht="18">
      <c r="A455" s="2" t="s">
        <v>548</v>
      </c>
      <c r="B455" s="3">
        <v>7.3079999999999998</v>
      </c>
      <c r="C455" s="4">
        <v>7.3239999999999998</v>
      </c>
      <c r="D455" s="4">
        <v>7.3239999999999998</v>
      </c>
      <c r="E455" s="4">
        <v>7.3049999999999997</v>
      </c>
      <c r="F455" s="5">
        <f t="shared" si="7"/>
        <v>-1.5040681033297882E-3</v>
      </c>
    </row>
    <row r="456" spans="1:6" ht="18">
      <c r="A456" s="2" t="s">
        <v>549</v>
      </c>
      <c r="B456" s="3">
        <v>7.319</v>
      </c>
      <c r="C456" s="4">
        <v>7.3369999999999997</v>
      </c>
      <c r="D456" s="4">
        <v>7.3369999999999997</v>
      </c>
      <c r="E456" s="4">
        <v>7.319</v>
      </c>
      <c r="F456" s="5">
        <f t="shared" si="7"/>
        <v>1.3664002207513276E-4</v>
      </c>
    </row>
    <row r="457" spans="1:6" ht="18">
      <c r="A457" s="2" t="s">
        <v>550</v>
      </c>
      <c r="B457" s="3">
        <v>7.3179999999999996</v>
      </c>
      <c r="C457" s="4">
        <v>7.3380000000000001</v>
      </c>
      <c r="D457" s="4">
        <v>7.3380000000000001</v>
      </c>
      <c r="E457" s="4">
        <v>7.306</v>
      </c>
      <c r="F457" s="5">
        <f t="shared" si="7"/>
        <v>2.7333606839586812E-4</v>
      </c>
    </row>
    <row r="458" spans="1:6" ht="18">
      <c r="A458" s="2" t="s">
        <v>551</v>
      </c>
      <c r="B458" s="3">
        <v>7.3159999999999998</v>
      </c>
      <c r="C458" s="4">
        <v>7.3</v>
      </c>
      <c r="D458" s="4">
        <v>7.319</v>
      </c>
      <c r="E458" s="4">
        <v>7.2930000000000001</v>
      </c>
      <c r="F458" s="5">
        <f t="shared" si="7"/>
        <v>3.9717918404741119E-3</v>
      </c>
    </row>
    <row r="459" spans="1:6" ht="18">
      <c r="A459" s="2" t="s">
        <v>552</v>
      </c>
      <c r="B459" s="3">
        <v>7.2869999999999999</v>
      </c>
      <c r="C459" s="4">
        <v>7.3159999999999998</v>
      </c>
      <c r="D459" s="4">
        <v>7.3159999999999998</v>
      </c>
      <c r="E459" s="4">
        <v>7.2809999999999997</v>
      </c>
      <c r="F459" s="5">
        <f t="shared" si="7"/>
        <v>-1.6454137813502114E-3</v>
      </c>
    </row>
    <row r="460" spans="1:6" ht="18">
      <c r="A460" s="2" t="s">
        <v>553</v>
      </c>
      <c r="B460" s="3">
        <v>7.2990000000000004</v>
      </c>
      <c r="C460" s="4">
        <v>7.3280000000000003</v>
      </c>
      <c r="D460" s="4">
        <v>7.3440000000000003</v>
      </c>
      <c r="E460" s="4">
        <v>7.2990000000000004</v>
      </c>
      <c r="F460" s="5">
        <f t="shared" si="7"/>
        <v>2.7404768601226888E-4</v>
      </c>
    </row>
    <row r="461" spans="1:6" ht="18">
      <c r="A461" s="2" t="s">
        <v>554</v>
      </c>
      <c r="B461" s="3">
        <v>7.2969999999999997</v>
      </c>
      <c r="C461" s="4">
        <v>7.3019999999999996</v>
      </c>
      <c r="D461" s="4">
        <v>7.3019999999999996</v>
      </c>
      <c r="E461" s="4">
        <v>7.2830000000000004</v>
      </c>
      <c r="F461" s="5">
        <f t="shared" si="7"/>
        <v>2.1950893709090204E-3</v>
      </c>
    </row>
    <row r="462" spans="1:6" ht="18">
      <c r="A462" s="2" t="s">
        <v>555</v>
      </c>
      <c r="B462" s="3">
        <v>7.2809999999999997</v>
      </c>
      <c r="C462" s="4">
        <v>7.3019999999999996</v>
      </c>
      <c r="D462" s="4">
        <v>7.3019999999999996</v>
      </c>
      <c r="E462" s="4">
        <v>7.2729999999999997</v>
      </c>
      <c r="F462" s="5">
        <f t="shared" si="7"/>
        <v>1.7870648786492875E-3</v>
      </c>
    </row>
    <row r="463" spans="1:6" ht="18">
      <c r="A463" s="2" t="s">
        <v>556</v>
      </c>
      <c r="B463" s="3">
        <v>7.2679999999999998</v>
      </c>
      <c r="C463" s="4">
        <v>7.2329999999999997</v>
      </c>
      <c r="D463" s="4">
        <v>7.2709999999999999</v>
      </c>
      <c r="E463" s="4">
        <v>7.2329999999999997</v>
      </c>
      <c r="F463" s="5">
        <f t="shared" si="7"/>
        <v>6.4877030648802271E-3</v>
      </c>
    </row>
    <row r="464" spans="1:6" ht="18">
      <c r="A464" s="2" t="s">
        <v>557</v>
      </c>
      <c r="B464" s="3">
        <v>7.2210000000000001</v>
      </c>
      <c r="C464" s="4">
        <v>7.2359999999999998</v>
      </c>
      <c r="D464" s="4">
        <v>7.2489999999999997</v>
      </c>
      <c r="E464" s="4">
        <v>7.2110000000000003</v>
      </c>
      <c r="F464" s="5">
        <f t="shared" si="7"/>
        <v>-6.0748495532016045E-3</v>
      </c>
    </row>
    <row r="465" spans="1:6" ht="18">
      <c r="A465" s="2" t="s">
        <v>558</v>
      </c>
      <c r="B465" s="3">
        <v>7.2649999999999997</v>
      </c>
      <c r="C465" s="4">
        <v>7.258</v>
      </c>
      <c r="D465" s="4">
        <v>7.2809999999999997</v>
      </c>
      <c r="E465" s="4">
        <v>7.258</v>
      </c>
      <c r="F465" s="5">
        <f t="shared" si="7"/>
        <v>-3.9837953642422857E-3</v>
      </c>
    </row>
    <row r="466" spans="1:6" ht="18">
      <c r="A466" s="2" t="s">
        <v>559</v>
      </c>
      <c r="B466" s="3">
        <v>7.2939999999999996</v>
      </c>
      <c r="C466" s="4">
        <v>7.3280000000000003</v>
      </c>
      <c r="D466" s="4">
        <v>7.3280000000000003</v>
      </c>
      <c r="E466" s="4">
        <v>7.2869999999999999</v>
      </c>
      <c r="F466" s="5">
        <f t="shared" si="7"/>
        <v>-6.8526008300692255E-4</v>
      </c>
    </row>
    <row r="467" spans="1:6" ht="18">
      <c r="A467" s="2" t="s">
        <v>560</v>
      </c>
      <c r="B467" s="3">
        <v>7.2990000000000004</v>
      </c>
      <c r="C467" s="4">
        <v>7.298</v>
      </c>
      <c r="D467" s="4">
        <v>7.3090000000000002</v>
      </c>
      <c r="E467" s="4">
        <v>7.2859999999999996</v>
      </c>
      <c r="F467" s="5">
        <f t="shared" si="7"/>
        <v>1.508192511838055E-3</v>
      </c>
    </row>
    <row r="468" spans="1:6" ht="18">
      <c r="A468" s="2" t="s">
        <v>561</v>
      </c>
      <c r="B468" s="3">
        <v>7.2880000000000003</v>
      </c>
      <c r="C468" s="4">
        <v>7.2560000000000002</v>
      </c>
      <c r="D468" s="4">
        <v>7.2889999999999997</v>
      </c>
      <c r="E468" s="4">
        <v>7.25</v>
      </c>
      <c r="F468" s="5">
        <f t="shared" si="7"/>
        <v>2.6104294551587874E-3</v>
      </c>
    </row>
    <row r="469" spans="1:6" ht="18">
      <c r="A469" s="2" t="s">
        <v>562</v>
      </c>
      <c r="B469" s="3">
        <v>7.2690000000000001</v>
      </c>
      <c r="C469" s="4">
        <v>7.258</v>
      </c>
      <c r="D469" s="4">
        <v>7.3070000000000004</v>
      </c>
      <c r="E469" s="4">
        <v>7.226</v>
      </c>
      <c r="F469" s="5">
        <f t="shared" si="7"/>
        <v>2.7552021837576974E-3</v>
      </c>
    </row>
    <row r="470" spans="1:6" ht="18">
      <c r="A470" s="2" t="s">
        <v>563</v>
      </c>
      <c r="B470" s="3">
        <v>7.2489999999999997</v>
      </c>
      <c r="C470" s="4">
        <v>7.242</v>
      </c>
      <c r="D470" s="4">
        <v>7.2640000000000002</v>
      </c>
      <c r="E470" s="4">
        <v>7.2309999999999999</v>
      </c>
      <c r="F470" s="5">
        <f t="shared" si="7"/>
        <v>3.1778955932922973E-3</v>
      </c>
    </row>
    <row r="471" spans="1:6" ht="18">
      <c r="A471" s="2" t="s">
        <v>564</v>
      </c>
      <c r="B471" s="3">
        <v>7.226</v>
      </c>
      <c r="C471" s="4">
        <v>7.2370000000000001</v>
      </c>
      <c r="D471" s="4">
        <v>7.2370000000000001</v>
      </c>
      <c r="E471" s="4">
        <v>7.2089999999999996</v>
      </c>
      <c r="F471" s="5">
        <f t="shared" si="7"/>
        <v>6.9218525640384661E-4</v>
      </c>
    </row>
    <row r="472" spans="1:6" ht="18">
      <c r="A472" s="2" t="s">
        <v>565</v>
      </c>
      <c r="B472" s="3">
        <v>7.2210000000000001</v>
      </c>
      <c r="C472" s="4">
        <v>7.2</v>
      </c>
      <c r="D472" s="4">
        <v>7.2359999999999998</v>
      </c>
      <c r="E472" s="4">
        <v>7.181</v>
      </c>
      <c r="F472" s="5">
        <f t="shared" si="7"/>
        <v>1.5244961721867928E-3</v>
      </c>
    </row>
    <row r="473" spans="1:6" ht="18">
      <c r="A473" s="2" t="s">
        <v>566</v>
      </c>
      <c r="B473" s="3">
        <v>7.21</v>
      </c>
      <c r="C473" s="4">
        <v>7.2549999999999999</v>
      </c>
      <c r="D473" s="4">
        <v>7.2549999999999999</v>
      </c>
      <c r="E473" s="4">
        <v>7.2050000000000001</v>
      </c>
      <c r="F473" s="5">
        <f t="shared" si="7"/>
        <v>-9.6619109117369716E-3</v>
      </c>
    </row>
    <row r="474" spans="1:6" ht="18">
      <c r="A474" s="2" t="s">
        <v>567</v>
      </c>
      <c r="B474" s="3">
        <v>7.28</v>
      </c>
      <c r="C474" s="4">
        <v>7.306</v>
      </c>
      <c r="D474" s="4">
        <v>7.306</v>
      </c>
      <c r="E474" s="4">
        <v>7.28</v>
      </c>
      <c r="F474" s="5">
        <f t="shared" si="7"/>
        <v>1.3737207247388537E-4</v>
      </c>
    </row>
    <row r="475" spans="1:6" ht="18">
      <c r="A475" s="2" t="s">
        <v>568</v>
      </c>
      <c r="B475" s="3">
        <v>7.2789999999999999</v>
      </c>
      <c r="C475" s="4">
        <v>7.2939999999999996</v>
      </c>
      <c r="D475" s="4">
        <v>7.2969999999999997</v>
      </c>
      <c r="E475" s="4">
        <v>7.2770000000000001</v>
      </c>
      <c r="F475" s="5">
        <f t="shared" si="7"/>
        <v>6.8714357132349381E-4</v>
      </c>
    </row>
    <row r="476" spans="1:6" ht="18">
      <c r="A476" s="2" t="s">
        <v>569</v>
      </c>
      <c r="B476" s="3">
        <v>7.274</v>
      </c>
      <c r="C476" s="4">
        <v>7.2720000000000002</v>
      </c>
      <c r="D476" s="4">
        <v>7.2750000000000004</v>
      </c>
      <c r="E476" s="4">
        <v>7.25</v>
      </c>
      <c r="F476" s="5">
        <f t="shared" si="7"/>
        <v>-3.7049785091513836E-3</v>
      </c>
    </row>
    <row r="477" spans="1:6" ht="18">
      <c r="A477" s="2" t="s">
        <v>570</v>
      </c>
      <c r="B477" s="3">
        <v>7.3010000000000002</v>
      </c>
      <c r="C477" s="4">
        <v>7.2720000000000002</v>
      </c>
      <c r="D477" s="4">
        <v>7.3040000000000003</v>
      </c>
      <c r="E477" s="4">
        <v>7.2450000000000001</v>
      </c>
      <c r="F477" s="5">
        <f t="shared" si="7"/>
        <v>6.3204387377976626E-3</v>
      </c>
    </row>
    <row r="478" spans="1:6" ht="18">
      <c r="A478" s="2" t="s">
        <v>571</v>
      </c>
      <c r="B478" s="3">
        <v>7.2549999999999999</v>
      </c>
      <c r="C478" s="4">
        <v>7.2640000000000002</v>
      </c>
      <c r="D478" s="4">
        <v>7.2830000000000004</v>
      </c>
      <c r="E478" s="4">
        <v>7.2549999999999999</v>
      </c>
      <c r="F478" s="5">
        <f t="shared" si="7"/>
        <v>-4.9498244881422031E-3</v>
      </c>
    </row>
    <row r="479" spans="1:6" ht="18">
      <c r="A479" s="2" t="s">
        <v>572</v>
      </c>
      <c r="B479" s="3">
        <v>7.2910000000000004</v>
      </c>
      <c r="C479" s="4">
        <v>7.282</v>
      </c>
      <c r="D479" s="4">
        <v>7.2990000000000004</v>
      </c>
      <c r="E479" s="4">
        <v>7.2789999999999999</v>
      </c>
      <c r="F479" s="5">
        <f t="shared" si="7"/>
        <v>8.2327117712518473E-4</v>
      </c>
    </row>
    <row r="480" spans="1:6" ht="18">
      <c r="A480" s="2" t="s">
        <v>573</v>
      </c>
      <c r="B480" s="3">
        <v>7.2850000000000001</v>
      </c>
      <c r="C480" s="4">
        <v>7.33</v>
      </c>
      <c r="D480" s="4">
        <v>7.3390000000000004</v>
      </c>
      <c r="E480" s="4">
        <v>7.2850000000000001</v>
      </c>
      <c r="F480" s="5">
        <f t="shared" si="7"/>
        <v>-4.792888326052013E-3</v>
      </c>
    </row>
    <row r="481" spans="1:6" ht="18">
      <c r="A481" s="2" t="s">
        <v>574</v>
      </c>
      <c r="B481" s="3">
        <v>7.32</v>
      </c>
      <c r="C481" s="4">
        <v>7.3380000000000001</v>
      </c>
      <c r="D481" s="4">
        <v>7.3380000000000001</v>
      </c>
      <c r="E481" s="4">
        <v>7.2850000000000001</v>
      </c>
      <c r="F481" s="5">
        <f t="shared" si="7"/>
        <v>1.7775351641393063E-3</v>
      </c>
    </row>
    <row r="482" spans="1:6" ht="18">
      <c r="A482" s="2" t="s">
        <v>575</v>
      </c>
      <c r="B482" s="3">
        <v>7.3070000000000004</v>
      </c>
      <c r="C482" s="4">
        <v>7.3140000000000001</v>
      </c>
      <c r="D482" s="4">
        <v>7.32</v>
      </c>
      <c r="E482" s="4">
        <v>7.2709999999999999</v>
      </c>
      <c r="F482" s="5">
        <f t="shared" si="7"/>
        <v>3.5645773965068349E-3</v>
      </c>
    </row>
    <row r="483" spans="1:6" ht="18">
      <c r="A483" s="2" t="s">
        <v>576</v>
      </c>
      <c r="B483" s="3">
        <v>7.2809999999999997</v>
      </c>
      <c r="C483" s="4">
        <v>7.25</v>
      </c>
      <c r="D483" s="4">
        <v>7.2919999999999998</v>
      </c>
      <c r="E483" s="4">
        <v>7.2430000000000003</v>
      </c>
      <c r="F483" s="5">
        <f t="shared" si="7"/>
        <v>9.6186884777666685E-4</v>
      </c>
    </row>
    <row r="484" spans="1:6" ht="18">
      <c r="A484" s="2" t="s">
        <v>577</v>
      </c>
      <c r="B484" s="3">
        <v>7.274</v>
      </c>
      <c r="C484" s="4">
        <v>7.2720000000000002</v>
      </c>
      <c r="D484" s="4">
        <v>7.2880000000000003</v>
      </c>
      <c r="E484" s="4">
        <v>7.2539999999999996</v>
      </c>
      <c r="F484" s="5">
        <f t="shared" si="7"/>
        <v>1.7887861666875361E-3</v>
      </c>
    </row>
    <row r="485" spans="1:6" ht="18">
      <c r="A485" s="2" t="s">
        <v>578</v>
      </c>
      <c r="B485" s="3">
        <v>7.2610000000000001</v>
      </c>
      <c r="C485" s="4">
        <v>7.2949999999999999</v>
      </c>
      <c r="D485" s="4">
        <v>7.2990000000000004</v>
      </c>
      <c r="E485" s="4">
        <v>7.258</v>
      </c>
      <c r="F485" s="5">
        <f t="shared" si="7"/>
        <v>-3.5743782900354492E-3</v>
      </c>
    </row>
    <row r="486" spans="1:6" ht="18">
      <c r="A486" s="2" t="s">
        <v>579</v>
      </c>
      <c r="B486" s="3">
        <v>7.2869999999999999</v>
      </c>
      <c r="C486" s="4">
        <v>7.3380000000000001</v>
      </c>
      <c r="D486" s="4">
        <v>7.3380000000000001</v>
      </c>
      <c r="E486" s="4">
        <v>7.2770000000000001</v>
      </c>
      <c r="F486" s="5">
        <f t="shared" si="7"/>
        <v>-2.74085412093566E-3</v>
      </c>
    </row>
    <row r="487" spans="1:6" ht="18">
      <c r="A487" s="2" t="s">
        <v>580</v>
      </c>
      <c r="B487" s="3">
        <v>7.3070000000000004</v>
      </c>
      <c r="C487" s="4">
        <v>7.2720000000000002</v>
      </c>
      <c r="D487" s="4">
        <v>7.3079999999999998</v>
      </c>
      <c r="E487" s="4">
        <v>7.2350000000000003</v>
      </c>
      <c r="F487" s="5">
        <f t="shared" si="7"/>
        <v>-5.323154588394793E-3</v>
      </c>
    </row>
    <row r="488" spans="1:6" ht="18">
      <c r="A488" s="2" t="s">
        <v>581</v>
      </c>
      <c r="B488" s="3">
        <v>7.3460000000000001</v>
      </c>
      <c r="C488" s="4">
        <v>7.3810000000000002</v>
      </c>
      <c r="D488" s="4">
        <v>7.3849999999999998</v>
      </c>
      <c r="E488" s="4">
        <v>7.3339999999999996</v>
      </c>
      <c r="F488" s="5">
        <f t="shared" si="7"/>
        <v>-5.5657511491250897E-3</v>
      </c>
    </row>
    <row r="489" spans="1:6" ht="18">
      <c r="A489" s="2" t="s">
        <v>582</v>
      </c>
      <c r="B489" s="3">
        <v>7.3869999999999996</v>
      </c>
      <c r="C489" s="4">
        <v>7.4249999999999998</v>
      </c>
      <c r="D489" s="4">
        <v>7.4249999999999998</v>
      </c>
      <c r="E489" s="4">
        <v>7.3810000000000002</v>
      </c>
      <c r="F489" s="5">
        <f t="shared" si="7"/>
        <v>-6.3423733284597526E-3</v>
      </c>
    </row>
    <row r="490" spans="1:6" ht="18">
      <c r="A490" s="2" t="s">
        <v>583</v>
      </c>
      <c r="B490" s="3">
        <v>7.4340000000000002</v>
      </c>
      <c r="C490" s="4">
        <v>7.484</v>
      </c>
      <c r="D490" s="4">
        <v>7.484</v>
      </c>
      <c r="E490" s="4">
        <v>7.4340000000000002</v>
      </c>
      <c r="F490" s="5">
        <f t="shared" si="7"/>
        <v>-4.6970494998692675E-3</v>
      </c>
    </row>
    <row r="491" spans="1:6" ht="18">
      <c r="A491" s="2" t="s">
        <v>584</v>
      </c>
      <c r="B491" s="3">
        <v>7.4690000000000003</v>
      </c>
      <c r="C491" s="4">
        <v>7.4969999999999999</v>
      </c>
      <c r="D491" s="4">
        <v>7.4969999999999999</v>
      </c>
      <c r="E491" s="4">
        <v>7.4569999999999999</v>
      </c>
      <c r="F491" s="5">
        <f t="shared" si="7"/>
        <v>-1.7390145510247871E-3</v>
      </c>
    </row>
    <row r="492" spans="1:6" ht="18">
      <c r="A492" s="2" t="s">
        <v>585</v>
      </c>
      <c r="B492" s="3">
        <v>7.4820000000000002</v>
      </c>
      <c r="C492" s="4">
        <v>7.44</v>
      </c>
      <c r="D492" s="4">
        <v>7.49</v>
      </c>
      <c r="E492" s="4">
        <v>7.44</v>
      </c>
      <c r="F492" s="5">
        <f t="shared" si="7"/>
        <v>1.0479741214703336E-2</v>
      </c>
    </row>
    <row r="493" spans="1:6" ht="18">
      <c r="A493" s="2" t="s">
        <v>586</v>
      </c>
      <c r="B493" s="3">
        <v>7.4039999999999999</v>
      </c>
      <c r="C493" s="4">
        <v>7.4210000000000003</v>
      </c>
      <c r="D493" s="4">
        <v>7.4240000000000004</v>
      </c>
      <c r="E493" s="4">
        <v>7.3979999999999997</v>
      </c>
      <c r="F493" s="5">
        <f t="shared" si="7"/>
        <v>1.0810811863727016E-3</v>
      </c>
    </row>
    <row r="494" spans="1:6" ht="18">
      <c r="A494" s="2" t="s">
        <v>587</v>
      </c>
      <c r="B494" s="3">
        <v>7.3959999999999999</v>
      </c>
      <c r="C494" s="4">
        <v>7.4349999999999996</v>
      </c>
      <c r="D494" s="4">
        <v>7.4370000000000003</v>
      </c>
      <c r="E494" s="4">
        <v>7.3959999999999999</v>
      </c>
      <c r="F494" s="5">
        <f t="shared" si="7"/>
        <v>-6.603352611093973E-3</v>
      </c>
    </row>
    <row r="495" spans="1:6" ht="18">
      <c r="A495" s="2" t="s">
        <v>588</v>
      </c>
      <c r="B495" s="3">
        <v>7.4450000000000003</v>
      </c>
      <c r="C495" s="4">
        <v>7.4320000000000004</v>
      </c>
      <c r="D495" s="4">
        <v>7.4530000000000003</v>
      </c>
      <c r="E495" s="4">
        <v>7.4180000000000001</v>
      </c>
      <c r="F495" s="5">
        <f t="shared" si="7"/>
        <v>3.9028378724181717E-3</v>
      </c>
    </row>
    <row r="496" spans="1:6" ht="18">
      <c r="A496" s="2" t="s">
        <v>589</v>
      </c>
      <c r="B496" s="3">
        <v>7.4160000000000004</v>
      </c>
      <c r="C496" s="4">
        <v>7.45</v>
      </c>
      <c r="D496" s="4">
        <v>7.45</v>
      </c>
      <c r="E496" s="4">
        <v>7.3780000000000001</v>
      </c>
      <c r="F496" s="5">
        <f t="shared" si="7"/>
        <v>5.3951984044073135E-4</v>
      </c>
    </row>
    <row r="497" spans="1:6" ht="18">
      <c r="A497" s="2" t="s">
        <v>590</v>
      </c>
      <c r="B497" s="3">
        <v>7.4119999999999999</v>
      </c>
      <c r="C497" s="4">
        <v>7.41</v>
      </c>
      <c r="D497" s="4">
        <v>7.42</v>
      </c>
      <c r="E497" s="4">
        <v>7.3719999999999999</v>
      </c>
      <c r="F497" s="5">
        <f t="shared" si="7"/>
        <v>-4.0393215013174305E-3</v>
      </c>
    </row>
    <row r="498" spans="1:6" ht="18">
      <c r="A498" s="2" t="s">
        <v>591</v>
      </c>
      <c r="B498" s="3">
        <v>7.4420000000000002</v>
      </c>
      <c r="C498" s="4">
        <v>7.5049999999999999</v>
      </c>
      <c r="D498" s="4">
        <v>7.5049999999999999</v>
      </c>
      <c r="E498" s="4">
        <v>7.44</v>
      </c>
      <c r="F498" s="5">
        <f t="shared" si="7"/>
        <v>-9.2289827794439713E-3</v>
      </c>
    </row>
    <row r="499" spans="1:6" ht="18">
      <c r="A499" s="2" t="s">
        <v>592</v>
      </c>
      <c r="B499" s="3">
        <v>7.5110000000000001</v>
      </c>
      <c r="C499" s="4">
        <v>7.5410000000000004</v>
      </c>
      <c r="D499" s="4">
        <v>7.5410000000000004</v>
      </c>
      <c r="E499" s="4">
        <v>7.5039999999999996</v>
      </c>
      <c r="F499" s="5">
        <f t="shared" si="7"/>
        <v>4.6707231105582794E-3</v>
      </c>
    </row>
    <row r="500" spans="1:6" ht="18">
      <c r="A500" s="2" t="s">
        <v>593</v>
      </c>
      <c r="B500" s="3">
        <v>7.476</v>
      </c>
      <c r="C500" s="4">
        <v>7.5049999999999999</v>
      </c>
      <c r="D500" s="4">
        <v>7.516</v>
      </c>
      <c r="E500" s="4">
        <v>7.476</v>
      </c>
      <c r="F500" s="5">
        <f t="shared" si="7"/>
        <v>3.3496380217260774E-3</v>
      </c>
    </row>
    <row r="501" spans="1:6" ht="18">
      <c r="A501" s="2" t="s">
        <v>594</v>
      </c>
      <c r="B501" s="3">
        <v>7.4509999999999996</v>
      </c>
      <c r="C501" s="4">
        <v>7.4390000000000001</v>
      </c>
      <c r="D501" s="4">
        <v>7.4580000000000002</v>
      </c>
      <c r="E501" s="4">
        <v>7.3949999999999996</v>
      </c>
      <c r="F501" s="5">
        <f t="shared" si="7"/>
        <v>3.3608958167021083E-3</v>
      </c>
    </row>
    <row r="502" spans="1:6" ht="18">
      <c r="A502" s="2" t="s">
        <v>595</v>
      </c>
      <c r="B502" s="3">
        <v>7.4260000000000002</v>
      </c>
      <c r="C502" s="4">
        <v>7.4169999999999998</v>
      </c>
      <c r="D502" s="4">
        <v>7.4269999999999996</v>
      </c>
      <c r="E502" s="4">
        <v>7.3680000000000003</v>
      </c>
      <c r="F502" s="5">
        <f t="shared" si="7"/>
        <v>2.5618567237362692E-3</v>
      </c>
    </row>
    <row r="503" spans="1:6" ht="18">
      <c r="A503" s="2" t="s">
        <v>596</v>
      </c>
      <c r="B503" s="3">
        <v>7.407</v>
      </c>
      <c r="C503" s="4">
        <v>7.4610000000000003</v>
      </c>
      <c r="D503" s="4">
        <v>7.4610000000000003</v>
      </c>
      <c r="E503" s="4">
        <v>7.3920000000000003</v>
      </c>
      <c r="F503" s="5">
        <f t="shared" si="7"/>
        <v>-8.4695001135737229E-3</v>
      </c>
    </row>
    <row r="504" spans="1:6" ht="18">
      <c r="A504" s="2" t="s">
        <v>597</v>
      </c>
      <c r="B504" s="3">
        <v>7.47</v>
      </c>
      <c r="C504" s="4">
        <v>7.4690000000000003</v>
      </c>
      <c r="D504" s="4">
        <v>7.4809999999999999</v>
      </c>
      <c r="E504" s="4">
        <v>7.4160000000000004</v>
      </c>
      <c r="F504" s="5">
        <f t="shared" si="7"/>
        <v>6.4464365063200491E-3</v>
      </c>
    </row>
    <row r="505" spans="1:6" ht="18">
      <c r="A505" s="2" t="s">
        <v>598</v>
      </c>
      <c r="B505" s="3">
        <v>7.4219999999999997</v>
      </c>
      <c r="C505" s="4">
        <v>7.4459999999999997</v>
      </c>
      <c r="D505" s="4">
        <v>7.4509999999999996</v>
      </c>
      <c r="E505" s="4">
        <v>7.4029999999999996</v>
      </c>
      <c r="F505" s="5">
        <f t="shared" si="7"/>
        <v>-1.7500172737125168E-3</v>
      </c>
    </row>
    <row r="506" spans="1:6" ht="18">
      <c r="A506" s="2" t="s">
        <v>599</v>
      </c>
      <c r="B506" s="3">
        <v>7.4349999999999996</v>
      </c>
      <c r="C506" s="4">
        <v>7.4329999999999998</v>
      </c>
      <c r="D506" s="4">
        <v>7.4409999999999998</v>
      </c>
      <c r="E506" s="4">
        <v>7.3719999999999999</v>
      </c>
      <c r="F506" s="5">
        <f t="shared" si="7"/>
        <v>1.2112241572299223E-3</v>
      </c>
    </row>
    <row r="507" spans="1:6" ht="18">
      <c r="A507" s="2" t="s">
        <v>600</v>
      </c>
      <c r="B507" s="3">
        <v>7.4260000000000002</v>
      </c>
      <c r="C507" s="4">
        <v>7.532</v>
      </c>
      <c r="D507" s="4">
        <v>7.532</v>
      </c>
      <c r="E507" s="4">
        <v>7.4260000000000002</v>
      </c>
      <c r="F507" s="5">
        <f t="shared" si="7"/>
        <v>-6.7105338384280322E-3</v>
      </c>
    </row>
    <row r="508" spans="1:6" ht="18">
      <c r="A508" s="2" t="s">
        <v>601</v>
      </c>
      <c r="B508" s="3">
        <v>7.476</v>
      </c>
      <c r="C508" s="4">
        <v>7.4980000000000002</v>
      </c>
      <c r="D508" s="4">
        <v>7.5129999999999999</v>
      </c>
      <c r="E508" s="4">
        <v>7.4710000000000001</v>
      </c>
      <c r="F508" s="5">
        <f t="shared" si="7"/>
        <v>2.1424753776468318E-3</v>
      </c>
    </row>
    <row r="509" spans="1:6" ht="18">
      <c r="A509" s="2" t="s">
        <v>602</v>
      </c>
      <c r="B509" s="3">
        <v>7.46</v>
      </c>
      <c r="C509" s="4">
        <v>7.49</v>
      </c>
      <c r="D509" s="4">
        <v>7.5179999999999998</v>
      </c>
      <c r="E509" s="4">
        <v>7.4580000000000002</v>
      </c>
      <c r="F509" s="5">
        <f t="shared" si="7"/>
        <v>8.0461315860284519E-4</v>
      </c>
    </row>
    <row r="510" spans="1:6" ht="18">
      <c r="A510" s="2" t="s">
        <v>603</v>
      </c>
      <c r="B510" s="3">
        <v>7.4539999999999997</v>
      </c>
      <c r="C510" s="4">
        <v>7.49</v>
      </c>
      <c r="D510" s="4">
        <v>7.49</v>
      </c>
      <c r="E510" s="4">
        <v>7.4459999999999997</v>
      </c>
      <c r="F510" s="5">
        <f t="shared" si="7"/>
        <v>1.2419166100237159E-2</v>
      </c>
    </row>
    <row r="511" spans="1:6" ht="18">
      <c r="A511" s="2" t="s">
        <v>605</v>
      </c>
      <c r="B511" s="3">
        <v>7.3620000000000001</v>
      </c>
      <c r="C511" s="4">
        <v>7.4539999999999997</v>
      </c>
      <c r="D511" s="4">
        <v>7.4539999999999997</v>
      </c>
      <c r="E511" s="4">
        <v>7.3609999999999998</v>
      </c>
      <c r="F511" s="5">
        <f t="shared" si="7"/>
        <v>-1.4295590722646783E-2</v>
      </c>
    </row>
    <row r="512" spans="1:6" ht="18">
      <c r="A512" s="2" t="s">
        <v>606</v>
      </c>
      <c r="B512" s="3">
        <v>7.468</v>
      </c>
      <c r="C512" s="4">
        <v>7.4029999999999996</v>
      </c>
      <c r="D512" s="4">
        <v>7.47</v>
      </c>
      <c r="E512" s="4">
        <v>7.4029999999999996</v>
      </c>
      <c r="F512" s="5">
        <f t="shared" si="7"/>
        <v>9.4175322692139837E-3</v>
      </c>
    </row>
    <row r="513" spans="1:6" ht="18">
      <c r="A513" s="2" t="s">
        <v>607</v>
      </c>
      <c r="B513" s="3">
        <v>7.3979999999999997</v>
      </c>
      <c r="C513" s="4">
        <v>7.423</v>
      </c>
      <c r="D513" s="4">
        <v>7.423</v>
      </c>
      <c r="E513" s="4">
        <v>7.3010000000000002</v>
      </c>
      <c r="F513" s="5">
        <f t="shared" si="7"/>
        <v>7.8708507838379845E-3</v>
      </c>
    </row>
    <row r="514" spans="1:6" ht="18">
      <c r="A514" s="2" t="s">
        <v>608</v>
      </c>
      <c r="B514" s="3">
        <v>7.34</v>
      </c>
      <c r="C514" s="4">
        <v>7.2939999999999996</v>
      </c>
      <c r="D514" s="4">
        <v>7.343</v>
      </c>
      <c r="E514" s="4">
        <v>7.2859999999999996</v>
      </c>
      <c r="F514" s="5">
        <f t="shared" si="7"/>
        <v>9.541335147616243E-4</v>
      </c>
    </row>
    <row r="515" spans="1:6" ht="18">
      <c r="A515" s="2" t="s">
        <v>609</v>
      </c>
      <c r="B515" s="3">
        <v>7.3330000000000002</v>
      </c>
      <c r="C515" s="4">
        <v>7.351</v>
      </c>
      <c r="D515" s="4">
        <v>7.3520000000000003</v>
      </c>
      <c r="E515" s="4">
        <v>7.32</v>
      </c>
      <c r="F515" s="5">
        <f t="shared" si="7"/>
        <v>5.6068522952458597E-3</v>
      </c>
    </row>
    <row r="516" spans="1:6" ht="18">
      <c r="A516" s="2" t="s">
        <v>610</v>
      </c>
      <c r="B516" s="3">
        <v>7.2919999999999998</v>
      </c>
      <c r="C516" s="4">
        <v>7.41</v>
      </c>
      <c r="D516" s="4">
        <v>7.41</v>
      </c>
      <c r="E516" s="4">
        <v>7.2830000000000004</v>
      </c>
      <c r="F516" s="5">
        <f t="shared" ref="F516:F579" si="8">LN(B516/B517)</f>
        <v>-9.1461971280453504E-3</v>
      </c>
    </row>
    <row r="517" spans="1:6" ht="18">
      <c r="A517" s="2" t="s">
        <v>611</v>
      </c>
      <c r="B517" s="3">
        <v>7.359</v>
      </c>
      <c r="C517" s="4">
        <v>7.4130000000000003</v>
      </c>
      <c r="D517" s="4">
        <v>7.4219999999999997</v>
      </c>
      <c r="E517" s="4">
        <v>7.359</v>
      </c>
      <c r="F517" s="5">
        <f t="shared" si="8"/>
        <v>-4.6095526305010232E-3</v>
      </c>
    </row>
    <row r="518" spans="1:6" ht="18">
      <c r="A518" s="2" t="s">
        <v>612</v>
      </c>
      <c r="B518" s="3">
        <v>7.3929999999999998</v>
      </c>
      <c r="C518" s="4">
        <v>7.3659999999999997</v>
      </c>
      <c r="D518" s="4">
        <v>7.3959999999999999</v>
      </c>
      <c r="E518" s="4">
        <v>7.3520000000000003</v>
      </c>
      <c r="F518" s="5">
        <f t="shared" si="8"/>
        <v>1.1016772423114003E-2</v>
      </c>
    </row>
    <row r="519" spans="1:6" ht="18">
      <c r="A519" s="2" t="s">
        <v>613</v>
      </c>
      <c r="B519" s="3">
        <v>7.3120000000000003</v>
      </c>
      <c r="C519" s="4">
        <v>7.3120000000000003</v>
      </c>
      <c r="D519" s="4">
        <v>7.3120000000000003</v>
      </c>
      <c r="E519" s="4">
        <v>7.3120000000000003</v>
      </c>
      <c r="F519" s="5">
        <f t="shared" si="8"/>
        <v>1.0862946284705279E-2</v>
      </c>
    </row>
    <row r="520" spans="1:6" ht="18">
      <c r="A520" s="2" t="s">
        <v>614</v>
      </c>
      <c r="B520" s="3">
        <v>7.2329999999999997</v>
      </c>
      <c r="C520" s="4">
        <v>7.27</v>
      </c>
      <c r="D520" s="4">
        <v>7.2709999999999999</v>
      </c>
      <c r="E520" s="4">
        <v>7.2329999999999997</v>
      </c>
      <c r="F520" s="5">
        <f t="shared" si="8"/>
        <v>-8.3982045193447385E-3</v>
      </c>
    </row>
    <row r="521" spans="1:6" ht="18">
      <c r="A521" s="2" t="s">
        <v>615</v>
      </c>
      <c r="B521" s="3">
        <v>7.2939999999999996</v>
      </c>
      <c r="C521" s="4">
        <v>7.3</v>
      </c>
      <c r="D521" s="4">
        <v>7.3</v>
      </c>
      <c r="E521" s="4">
        <v>7.2709999999999999</v>
      </c>
      <c r="F521" s="5">
        <f t="shared" si="8"/>
        <v>2.3334030215389017E-3</v>
      </c>
    </row>
    <row r="522" spans="1:6" ht="18">
      <c r="A522" s="2" t="s">
        <v>616</v>
      </c>
      <c r="B522" s="3">
        <v>7.2770000000000001</v>
      </c>
      <c r="C522" s="4">
        <v>7.2939999999999996</v>
      </c>
      <c r="D522" s="4">
        <v>7.2939999999999996</v>
      </c>
      <c r="E522" s="4">
        <v>7.2320000000000002</v>
      </c>
      <c r="F522" s="5">
        <f t="shared" si="8"/>
        <v>1.5127555659392585E-3</v>
      </c>
    </row>
    <row r="523" spans="1:6" ht="18">
      <c r="A523" s="2" t="s">
        <v>617</v>
      </c>
      <c r="B523" s="3">
        <v>7.266</v>
      </c>
      <c r="C523" s="4">
        <v>7.2549999999999999</v>
      </c>
      <c r="D523" s="4">
        <v>7.2910000000000004</v>
      </c>
      <c r="E523" s="4">
        <v>7.2430000000000003</v>
      </c>
      <c r="F523" s="5">
        <f t="shared" si="8"/>
        <v>3.8610086574593721E-3</v>
      </c>
    </row>
    <row r="524" spans="1:6" ht="18">
      <c r="A524" s="2" t="s">
        <v>618</v>
      </c>
      <c r="B524" s="3">
        <v>7.2380000000000004</v>
      </c>
      <c r="C524" s="4">
        <v>7.17</v>
      </c>
      <c r="D524" s="4">
        <v>7.258</v>
      </c>
      <c r="E524" s="4">
        <v>7.1440000000000001</v>
      </c>
      <c r="F524" s="5">
        <f t="shared" si="8"/>
        <v>1.1533512133136435E-2</v>
      </c>
    </row>
    <row r="525" spans="1:6" ht="18">
      <c r="A525" s="2" t="s">
        <v>619</v>
      </c>
      <c r="B525" s="3">
        <v>7.1550000000000002</v>
      </c>
      <c r="C525" s="4">
        <v>7.1630000000000003</v>
      </c>
      <c r="D525" s="4">
        <v>7.1630000000000003</v>
      </c>
      <c r="E525" s="4">
        <v>7.1280000000000001</v>
      </c>
      <c r="F525" s="5">
        <f t="shared" si="8"/>
        <v>6.590502716009479E-3</v>
      </c>
    </row>
    <row r="526" spans="1:6" ht="18">
      <c r="A526" s="2" t="s">
        <v>620</v>
      </c>
      <c r="B526" s="3">
        <v>7.1079999999999997</v>
      </c>
      <c r="C526" s="4">
        <v>7.2080000000000002</v>
      </c>
      <c r="D526" s="4">
        <v>7.2080000000000002</v>
      </c>
      <c r="E526" s="4">
        <v>7.1059999999999999</v>
      </c>
      <c r="F526" s="5">
        <f t="shared" si="8"/>
        <v>-1.0217738835775623E-2</v>
      </c>
    </row>
    <row r="527" spans="1:6" ht="18">
      <c r="A527" s="2" t="s">
        <v>621</v>
      </c>
      <c r="B527" s="3">
        <v>7.181</v>
      </c>
      <c r="C527" s="4">
        <v>7.1820000000000004</v>
      </c>
      <c r="D527" s="4">
        <v>7.1849999999999996</v>
      </c>
      <c r="E527" s="4">
        <v>7.1619999999999999</v>
      </c>
      <c r="F527" s="5">
        <f t="shared" si="8"/>
        <v>1.951492116398281E-3</v>
      </c>
    </row>
    <row r="528" spans="1:6" ht="18">
      <c r="A528" s="2" t="s">
        <v>622</v>
      </c>
      <c r="B528" s="3">
        <v>7.1669999999999998</v>
      </c>
      <c r="C528" s="4">
        <v>7.1589999999999998</v>
      </c>
      <c r="D528" s="4">
        <v>7.1719999999999997</v>
      </c>
      <c r="E528" s="4">
        <v>7.1349999999999998</v>
      </c>
      <c r="F528" s="5">
        <f t="shared" si="8"/>
        <v>4.4749060829823535E-3</v>
      </c>
    </row>
    <row r="529" spans="1:6" ht="18">
      <c r="A529" s="2" t="s">
        <v>623</v>
      </c>
      <c r="B529" s="3">
        <v>7.1349999999999998</v>
      </c>
      <c r="C529" s="4">
        <v>7.1390000000000002</v>
      </c>
      <c r="D529" s="4">
        <v>7.1520000000000001</v>
      </c>
      <c r="E529" s="4">
        <v>7.1219999999999999</v>
      </c>
      <c r="F529" s="5">
        <f t="shared" si="8"/>
        <v>-6.9832686021885281E-3</v>
      </c>
    </row>
    <row r="530" spans="1:6" ht="18">
      <c r="A530" s="2" t="s">
        <v>624</v>
      </c>
      <c r="B530" s="3">
        <v>7.1849999999999996</v>
      </c>
      <c r="C530" s="4">
        <v>7.2080000000000002</v>
      </c>
      <c r="D530" s="4">
        <v>7.2080000000000002</v>
      </c>
      <c r="E530" s="4">
        <v>7.1749999999999998</v>
      </c>
      <c r="F530" s="5">
        <f t="shared" si="8"/>
        <v>8.3542193664226444E-4</v>
      </c>
    </row>
    <row r="531" spans="1:6" ht="18">
      <c r="A531" s="2" t="s">
        <v>625</v>
      </c>
      <c r="B531" s="3">
        <v>7.1790000000000003</v>
      </c>
      <c r="C531" s="4">
        <v>7.2210000000000001</v>
      </c>
      <c r="D531" s="4">
        <v>7.2210000000000001</v>
      </c>
      <c r="E531" s="4">
        <v>7.1790000000000003</v>
      </c>
      <c r="F531" s="5">
        <f t="shared" si="8"/>
        <v>-5.4178086262508416E-3</v>
      </c>
    </row>
    <row r="532" spans="1:6" ht="18">
      <c r="A532" s="2" t="s">
        <v>626</v>
      </c>
      <c r="B532" s="3">
        <v>7.218</v>
      </c>
      <c r="C532" s="4">
        <v>7.2320000000000002</v>
      </c>
      <c r="D532" s="4">
        <v>7.2320000000000002</v>
      </c>
      <c r="E532" s="4">
        <v>7.2009999999999996</v>
      </c>
      <c r="F532" s="5">
        <f t="shared" si="8"/>
        <v>-1.9377168692785432E-3</v>
      </c>
    </row>
    <row r="533" spans="1:6" ht="18">
      <c r="A533" s="2" t="s">
        <v>627</v>
      </c>
      <c r="B533" s="3">
        <v>7.2320000000000002</v>
      </c>
      <c r="C533" s="4">
        <v>7.2380000000000004</v>
      </c>
      <c r="D533" s="4">
        <v>7.2480000000000002</v>
      </c>
      <c r="E533" s="4">
        <v>7.2240000000000002</v>
      </c>
      <c r="F533" s="5">
        <f t="shared" si="8"/>
        <v>2.3534308640413082E-3</v>
      </c>
    </row>
    <row r="534" spans="1:6" ht="18">
      <c r="A534" s="2" t="s">
        <v>628</v>
      </c>
      <c r="B534" s="3">
        <v>7.2149999999999999</v>
      </c>
      <c r="C534" s="4">
        <v>7.23</v>
      </c>
      <c r="D534" s="4">
        <v>7.23</v>
      </c>
      <c r="E534" s="4">
        <v>7.1719999999999997</v>
      </c>
      <c r="F534" s="5">
        <f t="shared" si="8"/>
        <v>3.7492233045216829E-3</v>
      </c>
    </row>
    <row r="535" spans="1:6" ht="18">
      <c r="A535" s="2" t="s">
        <v>629</v>
      </c>
      <c r="B535" s="3">
        <v>7.1879999999999997</v>
      </c>
      <c r="C535" s="4">
        <v>7.28</v>
      </c>
      <c r="D535" s="4">
        <v>7.28</v>
      </c>
      <c r="E535" s="4">
        <v>7.1859999999999999</v>
      </c>
      <c r="F535" s="5">
        <f t="shared" si="8"/>
        <v>-9.0022074599627293E-3</v>
      </c>
    </row>
    <row r="536" spans="1:6" ht="18">
      <c r="A536" s="2" t="s">
        <v>630</v>
      </c>
      <c r="B536" s="3">
        <v>7.2530000000000001</v>
      </c>
      <c r="C536" s="4">
        <v>7.2560000000000002</v>
      </c>
      <c r="D536" s="4">
        <v>7.2709999999999999</v>
      </c>
      <c r="E536" s="4">
        <v>7.2380000000000004</v>
      </c>
      <c r="F536" s="5">
        <f t="shared" si="8"/>
        <v>4.9758222911391982E-3</v>
      </c>
    </row>
    <row r="537" spans="1:6" ht="18">
      <c r="A537" s="2" t="s">
        <v>631</v>
      </c>
      <c r="B537" s="3">
        <v>7.2169999999999996</v>
      </c>
      <c r="C537" s="4">
        <v>7.2759999999999998</v>
      </c>
      <c r="D537" s="4">
        <v>7.2910000000000004</v>
      </c>
      <c r="E537" s="4">
        <v>7.2030000000000003</v>
      </c>
      <c r="F537" s="5">
        <f t="shared" si="8"/>
        <v>-1.0338502726280412E-2</v>
      </c>
    </row>
    <row r="538" spans="1:6" ht="18">
      <c r="A538" s="2" t="s">
        <v>632</v>
      </c>
      <c r="B538" s="3">
        <v>7.2919999999999998</v>
      </c>
      <c r="C538" s="4">
        <v>7.32</v>
      </c>
      <c r="D538" s="4">
        <v>7.32</v>
      </c>
      <c r="E538" s="4">
        <v>7.2919999999999998</v>
      </c>
      <c r="F538" s="5">
        <f t="shared" si="8"/>
        <v>8.23158230044549E-4</v>
      </c>
    </row>
    <row r="539" spans="1:6" ht="18">
      <c r="A539" s="2" t="s">
        <v>633</v>
      </c>
      <c r="B539" s="3">
        <v>7.2859999999999996</v>
      </c>
      <c r="C539" s="4">
        <v>7.3109999999999999</v>
      </c>
      <c r="D539" s="4">
        <v>7.3109999999999999</v>
      </c>
      <c r="E539" s="4">
        <v>7.2729999999999997</v>
      </c>
      <c r="F539" s="5">
        <f t="shared" si="8"/>
        <v>6.8648317379808475E-4</v>
      </c>
    </row>
    <row r="540" spans="1:6" ht="18">
      <c r="A540" s="2" t="s">
        <v>634</v>
      </c>
      <c r="B540" s="3">
        <v>7.2809999999999997</v>
      </c>
      <c r="C540" s="4">
        <v>7.3049999999999997</v>
      </c>
      <c r="D540" s="4">
        <v>7.31</v>
      </c>
      <c r="E540" s="4">
        <v>7.2720000000000002</v>
      </c>
      <c r="F540" s="5">
        <f t="shared" si="8"/>
        <v>1.5119238671459337E-3</v>
      </c>
    </row>
    <row r="541" spans="1:6" ht="18">
      <c r="A541" s="2" t="s">
        <v>635</v>
      </c>
      <c r="B541" s="3">
        <v>7.27</v>
      </c>
      <c r="C541" s="4">
        <v>7.2949999999999999</v>
      </c>
      <c r="D541" s="4">
        <v>7.306</v>
      </c>
      <c r="E541" s="4">
        <v>7.2649999999999997</v>
      </c>
      <c r="F541" s="5">
        <f t="shared" si="8"/>
        <v>8.256502464357926E-4</v>
      </c>
    </row>
    <row r="542" spans="1:6" ht="18">
      <c r="A542" s="2" t="s">
        <v>636</v>
      </c>
      <c r="B542" s="3">
        <v>7.2640000000000002</v>
      </c>
      <c r="C542" s="4">
        <v>7.2640000000000002</v>
      </c>
      <c r="D542" s="4">
        <v>7.2949999999999999</v>
      </c>
      <c r="E542" s="4">
        <v>7.2560000000000002</v>
      </c>
      <c r="F542" s="5">
        <f t="shared" si="8"/>
        <v>3.0332299555428026E-3</v>
      </c>
    </row>
    <row r="543" spans="1:6" ht="18">
      <c r="A543" s="2" t="s">
        <v>637</v>
      </c>
      <c r="B543" s="3">
        <v>7.242</v>
      </c>
      <c r="C543" s="4">
        <v>7.202</v>
      </c>
      <c r="D543" s="4">
        <v>7.2619999999999996</v>
      </c>
      <c r="E543" s="4">
        <v>7.1959999999999997</v>
      </c>
      <c r="F543" s="5">
        <f t="shared" si="8"/>
        <v>8.3195155395582431E-3</v>
      </c>
    </row>
    <row r="544" spans="1:6" ht="18">
      <c r="A544" s="2" t="s">
        <v>638</v>
      </c>
      <c r="B544" s="3">
        <v>7.1820000000000004</v>
      </c>
      <c r="C544" s="4">
        <v>7.2510000000000003</v>
      </c>
      <c r="D544" s="4">
        <v>7.2510000000000003</v>
      </c>
      <c r="E544" s="4">
        <v>7.1639999999999997</v>
      </c>
      <c r="F544" s="5">
        <f t="shared" si="8"/>
        <v>-1.4788466596184668E-2</v>
      </c>
    </row>
    <row r="545" spans="1:6" ht="18">
      <c r="A545" s="2" t="s">
        <v>639</v>
      </c>
      <c r="B545" s="3">
        <v>7.2889999999999997</v>
      </c>
      <c r="C545" s="4">
        <v>7.3310000000000004</v>
      </c>
      <c r="D545" s="4">
        <v>7.3310000000000004</v>
      </c>
      <c r="E545" s="4">
        <v>7.2859999999999996</v>
      </c>
      <c r="F545" s="5">
        <f t="shared" si="8"/>
        <v>3.0228107655769733E-3</v>
      </c>
    </row>
    <row r="546" spans="1:6" ht="18">
      <c r="A546" s="2" t="s">
        <v>640</v>
      </c>
      <c r="B546" s="3">
        <v>7.2670000000000003</v>
      </c>
      <c r="C546" s="4">
        <v>7.3390000000000004</v>
      </c>
      <c r="D546" s="4">
        <v>7.3390000000000004</v>
      </c>
      <c r="E546" s="4">
        <v>7.2409999999999997</v>
      </c>
      <c r="F546" s="5">
        <f t="shared" si="8"/>
        <v>-5.8997221271881598E-3</v>
      </c>
    </row>
    <row r="547" spans="1:6" ht="18">
      <c r="A547" s="2" t="s">
        <v>641</v>
      </c>
      <c r="B547" s="3">
        <v>7.31</v>
      </c>
      <c r="C547" s="4">
        <v>7.3659999999999997</v>
      </c>
      <c r="D547" s="4">
        <v>7.3659999999999997</v>
      </c>
      <c r="E547" s="4">
        <v>7.3070000000000004</v>
      </c>
      <c r="F547" s="5">
        <f t="shared" si="8"/>
        <v>-5.184893591192139E-3</v>
      </c>
    </row>
    <row r="548" spans="1:6" ht="18">
      <c r="A548" s="2" t="s">
        <v>642</v>
      </c>
      <c r="B548" s="3">
        <v>7.3479999999999999</v>
      </c>
      <c r="C548" s="4">
        <v>7.3650000000000002</v>
      </c>
      <c r="D548" s="4">
        <v>7.3650000000000002</v>
      </c>
      <c r="E548" s="4">
        <v>7.3380000000000001</v>
      </c>
      <c r="F548" s="5">
        <f t="shared" si="8"/>
        <v>6.5538191985338784E-3</v>
      </c>
    </row>
    <row r="549" spans="1:6" ht="18">
      <c r="A549" s="2" t="s">
        <v>643</v>
      </c>
      <c r="B549" s="3">
        <v>7.3</v>
      </c>
      <c r="C549" s="4">
        <v>7.1360000000000001</v>
      </c>
      <c r="D549" s="4">
        <v>7.3220000000000001</v>
      </c>
      <c r="E549" s="4">
        <v>7.11</v>
      </c>
      <c r="F549" s="5">
        <f t="shared" si="8"/>
        <v>1.9783449397885053E-2</v>
      </c>
    </row>
    <row r="550" spans="1:6" ht="18">
      <c r="A550" s="2" t="s">
        <v>644</v>
      </c>
      <c r="B550" s="3">
        <v>7.157</v>
      </c>
      <c r="C550" s="4">
        <v>7.2190000000000003</v>
      </c>
      <c r="D550" s="4">
        <v>7.2359999999999998</v>
      </c>
      <c r="E550" s="4">
        <v>7.1509999999999998</v>
      </c>
      <c r="F550" s="5">
        <f t="shared" si="8"/>
        <v>-1.1806512586988952E-2</v>
      </c>
    </row>
    <row r="551" spans="1:6" ht="18">
      <c r="A551" s="2" t="s">
        <v>645</v>
      </c>
      <c r="B551" s="3">
        <v>7.242</v>
      </c>
      <c r="C551" s="4">
        <v>7.25</v>
      </c>
      <c r="D551" s="4">
        <v>7.2530000000000001</v>
      </c>
      <c r="E551" s="4">
        <v>7.2270000000000003</v>
      </c>
      <c r="F551" s="5">
        <f t="shared" si="8"/>
        <v>6.3720952551627576E-3</v>
      </c>
    </row>
    <row r="552" spans="1:6" ht="18">
      <c r="A552" s="2" t="s">
        <v>646</v>
      </c>
      <c r="B552" s="3">
        <v>7.1959999999999997</v>
      </c>
      <c r="C552" s="4">
        <v>7.2039999999999997</v>
      </c>
      <c r="D552" s="4">
        <v>7.2279999999999998</v>
      </c>
      <c r="E552" s="4">
        <v>7.1849999999999996</v>
      </c>
      <c r="F552" s="5">
        <f t="shared" si="8"/>
        <v>-6.0958903093384347E-3</v>
      </c>
    </row>
    <row r="553" spans="1:6" ht="18">
      <c r="A553" s="2" t="s">
        <v>647</v>
      </c>
      <c r="B553" s="3">
        <v>7.24</v>
      </c>
      <c r="C553" s="4">
        <v>7.3570000000000002</v>
      </c>
      <c r="D553" s="4">
        <v>7.3570000000000002</v>
      </c>
      <c r="E553" s="4">
        <v>7.24</v>
      </c>
      <c r="F553" s="5">
        <f t="shared" si="8"/>
        <v>-1.0989121575595206E-2</v>
      </c>
    </row>
    <row r="554" spans="1:6" ht="18">
      <c r="A554" s="2" t="s">
        <v>648</v>
      </c>
      <c r="B554" s="3">
        <v>7.32</v>
      </c>
      <c r="C554" s="4">
        <v>7.3010000000000002</v>
      </c>
      <c r="D554" s="4">
        <v>7.33</v>
      </c>
      <c r="E554" s="4">
        <v>7.2549999999999999</v>
      </c>
      <c r="F554" s="5">
        <f t="shared" si="8"/>
        <v>-1.6380020042383583E-3</v>
      </c>
    </row>
    <row r="555" spans="1:6" ht="18">
      <c r="A555" s="2" t="s">
        <v>649</v>
      </c>
      <c r="B555" s="3">
        <v>7.3319999999999999</v>
      </c>
      <c r="C555" s="4">
        <v>7.3719999999999999</v>
      </c>
      <c r="D555" s="4">
        <v>7.3719999999999999</v>
      </c>
      <c r="E555" s="4">
        <v>7.3090000000000002</v>
      </c>
      <c r="F555" s="5">
        <f t="shared" si="8"/>
        <v>-8.1799595563180933E-4</v>
      </c>
    </row>
    <row r="556" spans="1:6" ht="18">
      <c r="A556" s="2" t="s">
        <v>650</v>
      </c>
      <c r="B556" s="3">
        <v>7.3380000000000001</v>
      </c>
      <c r="C556" s="4">
        <v>7.3849999999999998</v>
      </c>
      <c r="D556" s="4">
        <v>7.3849999999999998</v>
      </c>
      <c r="E556" s="4">
        <v>7.3360000000000003</v>
      </c>
      <c r="F556" s="5">
        <f t="shared" si="8"/>
        <v>-3.9442417675861685E-3</v>
      </c>
    </row>
    <row r="557" spans="1:6" ht="18">
      <c r="A557" s="2" t="s">
        <v>651</v>
      </c>
      <c r="B557" s="3">
        <v>7.367</v>
      </c>
      <c r="C557" s="4">
        <v>7.41</v>
      </c>
      <c r="D557" s="4">
        <v>7.4139999999999997</v>
      </c>
      <c r="E557" s="4">
        <v>7.367</v>
      </c>
      <c r="F557" s="5">
        <f t="shared" si="8"/>
        <v>-3.2524761020732056E-3</v>
      </c>
    </row>
    <row r="558" spans="1:6" ht="18">
      <c r="A558" s="2" t="s">
        <v>653</v>
      </c>
      <c r="B558" s="3">
        <v>7.391</v>
      </c>
      <c r="C558" s="4">
        <v>7.399</v>
      </c>
      <c r="D558" s="4">
        <v>7.399</v>
      </c>
      <c r="E558" s="4">
        <v>7.36</v>
      </c>
      <c r="F558" s="5">
        <f t="shared" si="8"/>
        <v>-3.1070609257907657E-3</v>
      </c>
    </row>
    <row r="559" spans="1:6" ht="18">
      <c r="A559" s="2" t="s">
        <v>654</v>
      </c>
      <c r="B559" s="3">
        <v>7.4139999999999997</v>
      </c>
      <c r="C559" s="4">
        <v>7.4169999999999998</v>
      </c>
      <c r="D559" s="4">
        <v>7.4320000000000004</v>
      </c>
      <c r="E559" s="4">
        <v>7.4020000000000001</v>
      </c>
      <c r="F559" s="5">
        <f t="shared" si="8"/>
        <v>-3.5007441164600132E-3</v>
      </c>
    </row>
    <row r="560" spans="1:6" ht="18">
      <c r="A560" s="2" t="s">
        <v>655</v>
      </c>
      <c r="B560" s="3">
        <v>7.44</v>
      </c>
      <c r="C560" s="4">
        <v>7.4710000000000001</v>
      </c>
      <c r="D560" s="4">
        <v>7.4710000000000001</v>
      </c>
      <c r="E560" s="4">
        <v>7.44</v>
      </c>
      <c r="F560" s="5">
        <f t="shared" si="8"/>
        <v>-1.2089463491386707E-3</v>
      </c>
    </row>
    <row r="561" spans="1:6" ht="18">
      <c r="A561" s="2" t="s">
        <v>656</v>
      </c>
      <c r="B561" s="3">
        <v>7.4489999999999998</v>
      </c>
      <c r="C561" s="4">
        <v>7.4710000000000001</v>
      </c>
      <c r="D561" s="4">
        <v>7.4710000000000001</v>
      </c>
      <c r="E561" s="4">
        <v>7.4340000000000002</v>
      </c>
      <c r="F561" s="5">
        <f t="shared" si="8"/>
        <v>2.0157233190787626E-3</v>
      </c>
    </row>
    <row r="562" spans="1:6" ht="18">
      <c r="A562" s="2" t="s">
        <v>657</v>
      </c>
      <c r="B562" s="3">
        <v>7.4340000000000002</v>
      </c>
      <c r="C562" s="4">
        <v>7.4710000000000001</v>
      </c>
      <c r="D562" s="4">
        <v>7.4710000000000001</v>
      </c>
      <c r="E562" s="4">
        <v>7.4320000000000004</v>
      </c>
      <c r="F562" s="5">
        <f t="shared" si="8"/>
        <v>-4.0346984610275166E-4</v>
      </c>
    </row>
    <row r="563" spans="1:6" ht="18">
      <c r="A563" s="2" t="s">
        <v>658</v>
      </c>
      <c r="B563" s="3">
        <v>7.4370000000000003</v>
      </c>
      <c r="C563" s="4">
        <v>7.4290000000000003</v>
      </c>
      <c r="D563" s="4">
        <v>7.4429999999999996</v>
      </c>
      <c r="E563" s="4">
        <v>7.4</v>
      </c>
      <c r="F563" s="5">
        <f t="shared" si="8"/>
        <v>-1.3445378171506614E-4</v>
      </c>
    </row>
    <row r="564" spans="1:6" ht="18">
      <c r="A564" s="2" t="s">
        <v>659</v>
      </c>
      <c r="B564" s="3">
        <v>7.4379999999999997</v>
      </c>
      <c r="C564" s="4">
        <v>7.4160000000000004</v>
      </c>
      <c r="D564" s="4">
        <v>7.4470000000000001</v>
      </c>
      <c r="E564" s="4">
        <v>7.4009999999999998</v>
      </c>
      <c r="F564" s="5">
        <f t="shared" si="8"/>
        <v>7.2864983023272325E-3</v>
      </c>
    </row>
    <row r="565" spans="1:6" ht="18">
      <c r="A565" s="2" t="s">
        <v>660</v>
      </c>
      <c r="B565" s="3">
        <v>7.3840000000000003</v>
      </c>
      <c r="C565" s="4">
        <v>7.3620000000000001</v>
      </c>
      <c r="D565" s="4">
        <v>7.407</v>
      </c>
      <c r="E565" s="4">
        <v>7.3620000000000001</v>
      </c>
      <c r="F565" s="5">
        <f t="shared" si="8"/>
        <v>6.3854574686937945E-3</v>
      </c>
    </row>
    <row r="566" spans="1:6" ht="18">
      <c r="A566" s="2" t="s">
        <v>661</v>
      </c>
      <c r="B566" s="3">
        <v>7.3369999999999997</v>
      </c>
      <c r="C566" s="4">
        <v>7.383</v>
      </c>
      <c r="D566" s="4">
        <v>7.383</v>
      </c>
      <c r="E566" s="4">
        <v>7.3330000000000002</v>
      </c>
      <c r="F566" s="5">
        <f t="shared" si="8"/>
        <v>-7.3330040708925338E-3</v>
      </c>
    </row>
    <row r="567" spans="1:6" ht="18">
      <c r="A567" s="2" t="s">
        <v>662</v>
      </c>
      <c r="B567" s="3">
        <v>7.391</v>
      </c>
      <c r="C567" s="4">
        <v>7.4</v>
      </c>
      <c r="D567" s="4">
        <v>7.4470000000000001</v>
      </c>
      <c r="E567" s="4">
        <v>7.391</v>
      </c>
      <c r="F567" s="5">
        <f t="shared" si="8"/>
        <v>-4.8589648844096214E-3</v>
      </c>
    </row>
    <row r="568" spans="1:6" ht="18">
      <c r="A568" s="2" t="s">
        <v>663</v>
      </c>
      <c r="B568" s="3">
        <v>7.4269999999999996</v>
      </c>
      <c r="C568" s="4">
        <v>7.4530000000000003</v>
      </c>
      <c r="D568" s="4">
        <v>7.4749999999999996</v>
      </c>
      <c r="E568" s="4">
        <v>7.4180000000000001</v>
      </c>
      <c r="F568" s="5">
        <f t="shared" si="8"/>
        <v>1.6170330972639596E-3</v>
      </c>
    </row>
    <row r="569" spans="1:6" ht="18">
      <c r="A569" s="2" t="s">
        <v>664</v>
      </c>
      <c r="B569" s="3">
        <v>7.415</v>
      </c>
      <c r="C569" s="4">
        <v>7.3920000000000003</v>
      </c>
      <c r="D569" s="4">
        <v>7.4189999999999996</v>
      </c>
      <c r="E569" s="4">
        <v>7.3719999999999999</v>
      </c>
      <c r="F569" s="5">
        <f t="shared" si="8"/>
        <v>8.2605927108150602E-3</v>
      </c>
    </row>
    <row r="570" spans="1:6" ht="18">
      <c r="A570" s="2" t="s">
        <v>665</v>
      </c>
      <c r="B570" s="3">
        <v>7.3540000000000001</v>
      </c>
      <c r="C570" s="4">
        <v>7.3049999999999997</v>
      </c>
      <c r="D570" s="4">
        <v>7.36</v>
      </c>
      <c r="E570" s="4">
        <v>7.2910000000000004</v>
      </c>
      <c r="F570" s="5">
        <f t="shared" si="8"/>
        <v>8.1922904925919148E-3</v>
      </c>
    </row>
    <row r="571" spans="1:6" ht="18">
      <c r="A571" s="2" t="s">
        <v>666</v>
      </c>
      <c r="B571" s="3">
        <v>7.2939999999999996</v>
      </c>
      <c r="C571" s="4">
        <v>7.33</v>
      </c>
      <c r="D571" s="4">
        <v>7.33</v>
      </c>
      <c r="E571" s="4">
        <v>7.2809999999999997</v>
      </c>
      <c r="F571" s="5">
        <f t="shared" si="8"/>
        <v>-1.3210951416261335E-2</v>
      </c>
    </row>
    <row r="572" spans="1:6" ht="18">
      <c r="A572" s="2" t="s">
        <v>667</v>
      </c>
      <c r="B572" s="3">
        <v>7.391</v>
      </c>
      <c r="C572" s="4">
        <v>7.4059999999999997</v>
      </c>
      <c r="D572" s="4">
        <v>7.42</v>
      </c>
      <c r="E572" s="4">
        <v>7.3819999999999997</v>
      </c>
      <c r="F572" s="5">
        <f t="shared" si="8"/>
        <v>2.3027439907970814E-3</v>
      </c>
    </row>
    <row r="573" spans="1:6" ht="18">
      <c r="A573" s="2" t="s">
        <v>668</v>
      </c>
      <c r="B573" s="3">
        <v>7.3739999999999997</v>
      </c>
      <c r="C573" s="4">
        <v>7.3979999999999997</v>
      </c>
      <c r="D573" s="4">
        <v>7.3979999999999997</v>
      </c>
      <c r="E573" s="4">
        <v>7.3550000000000004</v>
      </c>
      <c r="F573" s="5">
        <f t="shared" si="8"/>
        <v>-6.7576956719467693E-3</v>
      </c>
    </row>
    <row r="574" spans="1:6" ht="18">
      <c r="A574" s="2" t="s">
        <v>669</v>
      </c>
      <c r="B574" s="3">
        <v>7.4240000000000004</v>
      </c>
      <c r="C574" s="4">
        <v>7.4269999999999996</v>
      </c>
      <c r="D574" s="4">
        <v>7.4269999999999996</v>
      </c>
      <c r="E574" s="4">
        <v>7.3849999999999998</v>
      </c>
      <c r="F574" s="5">
        <f t="shared" si="8"/>
        <v>-3.4960369075687009E-3</v>
      </c>
    </row>
    <row r="575" spans="1:6" ht="18">
      <c r="A575" s="2" t="s">
        <v>670</v>
      </c>
      <c r="B575" s="3">
        <v>7.45</v>
      </c>
      <c r="C575" s="4">
        <v>7.4429999999999996</v>
      </c>
      <c r="D575" s="4">
        <v>7.4550000000000001</v>
      </c>
      <c r="E575" s="4">
        <v>7.4169999999999998</v>
      </c>
      <c r="F575" s="5">
        <f t="shared" si="8"/>
        <v>-1.2073245815580286E-3</v>
      </c>
    </row>
    <row r="576" spans="1:6" ht="18">
      <c r="A576" s="2" t="s">
        <v>671</v>
      </c>
      <c r="B576" s="3">
        <v>7.4589999999999996</v>
      </c>
      <c r="C576" s="4">
        <v>7.4569999999999999</v>
      </c>
      <c r="D576" s="4">
        <v>7.4779999999999998</v>
      </c>
      <c r="E576" s="4">
        <v>7.4370000000000003</v>
      </c>
      <c r="F576" s="5">
        <f t="shared" si="8"/>
        <v>-9.3802351936599321E-4</v>
      </c>
    </row>
    <row r="577" spans="1:6" ht="18">
      <c r="A577" s="2" t="s">
        <v>672</v>
      </c>
      <c r="B577" s="3">
        <v>7.4660000000000002</v>
      </c>
      <c r="C577" s="4">
        <v>7.4279999999999999</v>
      </c>
      <c r="D577" s="4">
        <v>7.468</v>
      </c>
      <c r="E577" s="4">
        <v>7.4279999999999999</v>
      </c>
      <c r="F577" s="5">
        <f t="shared" si="8"/>
        <v>7.933881461239951E-3</v>
      </c>
    </row>
    <row r="578" spans="1:6" ht="18">
      <c r="A578" s="2" t="s">
        <v>673</v>
      </c>
      <c r="B578" s="3">
        <v>7.407</v>
      </c>
      <c r="C578" s="4">
        <v>7.4809999999999999</v>
      </c>
      <c r="D578" s="4">
        <v>7.4809999999999999</v>
      </c>
      <c r="E578" s="4">
        <v>7.407</v>
      </c>
      <c r="F578" s="5">
        <f t="shared" si="8"/>
        <v>-4.9828397488521281E-3</v>
      </c>
    </row>
    <row r="579" spans="1:6" ht="18">
      <c r="A579" s="2" t="s">
        <v>674</v>
      </c>
      <c r="B579" s="3">
        <v>7.444</v>
      </c>
      <c r="C579" s="4">
        <v>7.4580000000000002</v>
      </c>
      <c r="D579" s="4">
        <v>7.47</v>
      </c>
      <c r="E579" s="4">
        <v>7.42</v>
      </c>
      <c r="F579" s="5">
        <f t="shared" si="8"/>
        <v>3.3640615726155871E-3</v>
      </c>
    </row>
    <row r="580" spans="1:6" ht="18">
      <c r="A580" s="2" t="s">
        <v>675</v>
      </c>
      <c r="B580" s="3">
        <v>7.4189999999999996</v>
      </c>
      <c r="C580" s="4">
        <v>7.37</v>
      </c>
      <c r="D580" s="4">
        <v>7.4429999999999996</v>
      </c>
      <c r="E580" s="4">
        <v>7.3650000000000002</v>
      </c>
      <c r="F580" s="5">
        <f t="shared" ref="F580:F643" si="9">LN(B580/B581)</f>
        <v>3.1049636825103331E-3</v>
      </c>
    </row>
    <row r="581" spans="1:6" ht="18">
      <c r="A581" s="2" t="s">
        <v>676</v>
      </c>
      <c r="B581" s="3">
        <v>7.3959999999999999</v>
      </c>
      <c r="C581" s="4">
        <v>7.4480000000000004</v>
      </c>
      <c r="D581" s="4">
        <v>7.4480000000000004</v>
      </c>
      <c r="E581" s="4">
        <v>7.3819999999999997</v>
      </c>
      <c r="F581" s="5">
        <f t="shared" si="9"/>
        <v>-1.1560822401075971E-2</v>
      </c>
    </row>
    <row r="582" spans="1:6" ht="18">
      <c r="A582" s="2" t="s">
        <v>677</v>
      </c>
      <c r="B582" s="3">
        <v>7.4820000000000002</v>
      </c>
      <c r="C582" s="4">
        <v>7.4569999999999999</v>
      </c>
      <c r="D582" s="4">
        <v>7.484</v>
      </c>
      <c r="E582" s="4">
        <v>7.4569999999999999</v>
      </c>
      <c r="F582" s="5">
        <f t="shared" si="9"/>
        <v>7.3781272387951477E-3</v>
      </c>
    </row>
    <row r="583" spans="1:6" ht="18">
      <c r="A583" s="2" t="s">
        <v>678</v>
      </c>
      <c r="B583" s="3">
        <v>7.4269999999999996</v>
      </c>
      <c r="C583" s="4">
        <v>7.5030000000000001</v>
      </c>
      <c r="D583" s="4">
        <v>7.5030000000000001</v>
      </c>
      <c r="E583" s="4">
        <v>7.4269999999999996</v>
      </c>
      <c r="F583" s="5">
        <f t="shared" si="9"/>
        <v>-1.589561285495944E-2</v>
      </c>
    </row>
    <row r="584" spans="1:6" ht="18">
      <c r="A584" s="2" t="s">
        <v>679</v>
      </c>
      <c r="B584" s="3">
        <v>7.5460000000000003</v>
      </c>
      <c r="C584" s="4">
        <v>7.5960000000000001</v>
      </c>
      <c r="D584" s="4">
        <v>7.6109999999999998</v>
      </c>
      <c r="E584" s="4">
        <v>7.5439999999999996</v>
      </c>
      <c r="F584" s="5">
        <f t="shared" si="9"/>
        <v>-9.3649698485322799E-3</v>
      </c>
    </row>
    <row r="585" spans="1:6" ht="18">
      <c r="A585" s="2" t="s">
        <v>680</v>
      </c>
      <c r="B585" s="3">
        <v>7.617</v>
      </c>
      <c r="C585" s="4">
        <v>7.5720000000000001</v>
      </c>
      <c r="D585" s="4">
        <v>7.617</v>
      </c>
      <c r="E585" s="4">
        <v>7.5510000000000002</v>
      </c>
      <c r="F585" s="5">
        <f t="shared" si="9"/>
        <v>3.2875300830243759E-3</v>
      </c>
    </row>
    <row r="586" spans="1:6" ht="18">
      <c r="A586" s="2" t="s">
        <v>681</v>
      </c>
      <c r="B586" s="3">
        <v>7.5919999999999996</v>
      </c>
      <c r="C586" s="4">
        <v>7.61</v>
      </c>
      <c r="D586" s="4">
        <v>7.6139999999999999</v>
      </c>
      <c r="E586" s="4">
        <v>7.5780000000000003</v>
      </c>
      <c r="F586" s="5">
        <f t="shared" si="9"/>
        <v>1.4499442334597046E-3</v>
      </c>
    </row>
    <row r="587" spans="1:6" ht="18">
      <c r="A587" s="2" t="s">
        <v>682</v>
      </c>
      <c r="B587" s="3">
        <v>7.5810000000000004</v>
      </c>
      <c r="C587" s="4">
        <v>7.6040000000000001</v>
      </c>
      <c r="D587" s="4">
        <v>7.6139999999999999</v>
      </c>
      <c r="E587" s="4">
        <v>7.5739999999999998</v>
      </c>
      <c r="F587" s="5">
        <f t="shared" si="9"/>
        <v>-3.0293075520157896E-3</v>
      </c>
    </row>
    <row r="588" spans="1:6" ht="18">
      <c r="A588" s="2" t="s">
        <v>683</v>
      </c>
      <c r="B588" s="3">
        <v>7.6040000000000001</v>
      </c>
      <c r="C588" s="4">
        <v>7.5940000000000003</v>
      </c>
      <c r="D588" s="4">
        <v>7.6150000000000002</v>
      </c>
      <c r="E588" s="4">
        <v>7.5819999999999999</v>
      </c>
      <c r="F588" s="5">
        <f t="shared" si="9"/>
        <v>1.12412742302929E-2</v>
      </c>
    </row>
    <row r="589" spans="1:6" ht="18">
      <c r="A589" s="2" t="s">
        <v>684</v>
      </c>
      <c r="B589" s="3">
        <v>7.5190000000000001</v>
      </c>
      <c r="C589" s="4">
        <v>7.5119999999999996</v>
      </c>
      <c r="D589" s="4">
        <v>7.5270000000000001</v>
      </c>
      <c r="E589" s="4">
        <v>7.5030000000000001</v>
      </c>
      <c r="F589" s="5">
        <f t="shared" si="9"/>
        <v>3.0636054597686412E-3</v>
      </c>
    </row>
    <row r="590" spans="1:6" ht="18">
      <c r="A590" s="2" t="s">
        <v>685</v>
      </c>
      <c r="B590" s="3">
        <v>7.4960000000000004</v>
      </c>
      <c r="C590" s="4">
        <v>7.5279999999999996</v>
      </c>
      <c r="D590" s="4">
        <v>7.5330000000000004</v>
      </c>
      <c r="E590" s="4">
        <v>7.4960000000000004</v>
      </c>
      <c r="F590" s="5">
        <f t="shared" si="9"/>
        <v>2.6684456462558215E-4</v>
      </c>
    </row>
    <row r="591" spans="1:6" ht="18">
      <c r="A591" s="2" t="s">
        <v>686</v>
      </c>
      <c r="B591" s="3">
        <v>7.4939999999999998</v>
      </c>
      <c r="C591" s="4">
        <v>7.5229999999999997</v>
      </c>
      <c r="D591" s="4">
        <v>7.5620000000000003</v>
      </c>
      <c r="E591" s="4">
        <v>7.4379999999999997</v>
      </c>
      <c r="F591" s="5">
        <f t="shared" si="9"/>
        <v>-3.1974447704906542E-3</v>
      </c>
    </row>
    <row r="592" spans="1:6" ht="18">
      <c r="A592" s="2" t="s">
        <v>687</v>
      </c>
      <c r="B592" s="3">
        <v>7.5179999999999998</v>
      </c>
      <c r="C592" s="4">
        <v>7.5380000000000003</v>
      </c>
      <c r="D592" s="4">
        <v>7.5380000000000003</v>
      </c>
      <c r="E592" s="4">
        <v>7.51</v>
      </c>
      <c r="F592" s="5">
        <f t="shared" si="9"/>
        <v>2.3971245997214514E-3</v>
      </c>
    </row>
    <row r="593" spans="1:6" ht="18">
      <c r="A593" s="2" t="s">
        <v>688</v>
      </c>
      <c r="B593" s="3">
        <v>7.5</v>
      </c>
      <c r="C593" s="4">
        <v>7.5</v>
      </c>
      <c r="D593" s="4">
        <v>7.5119999999999996</v>
      </c>
      <c r="E593" s="4">
        <v>7.49</v>
      </c>
      <c r="F593" s="5">
        <f t="shared" si="9"/>
        <v>5.8839431589745661E-3</v>
      </c>
    </row>
    <row r="594" spans="1:6" ht="18">
      <c r="A594" s="2" t="s">
        <v>689</v>
      </c>
      <c r="B594" s="3">
        <v>7.4560000000000004</v>
      </c>
      <c r="C594" s="4">
        <v>7.484</v>
      </c>
      <c r="D594" s="4">
        <v>7.484</v>
      </c>
      <c r="E594" s="4">
        <v>7.4420000000000002</v>
      </c>
      <c r="F594" s="5">
        <f t="shared" si="9"/>
        <v>2.9550055082296954E-3</v>
      </c>
    </row>
    <row r="595" spans="1:6" ht="18">
      <c r="A595" s="2" t="s">
        <v>690</v>
      </c>
      <c r="B595" s="3">
        <v>7.4340000000000002</v>
      </c>
      <c r="C595" s="4">
        <v>7.42</v>
      </c>
      <c r="D595" s="4">
        <v>7.4409999999999998</v>
      </c>
      <c r="E595" s="4">
        <v>7.4089999999999998</v>
      </c>
      <c r="F595" s="5">
        <f t="shared" si="9"/>
        <v>2.6939671465199626E-3</v>
      </c>
    </row>
    <row r="596" spans="1:6" ht="18">
      <c r="A596" s="2" t="s">
        <v>691</v>
      </c>
      <c r="B596" s="3">
        <v>7.4139999999999997</v>
      </c>
      <c r="C596" s="4">
        <v>7.4370000000000003</v>
      </c>
      <c r="D596" s="4">
        <v>7.4379999999999997</v>
      </c>
      <c r="E596" s="4">
        <v>7.3970000000000002</v>
      </c>
      <c r="F596" s="5">
        <f t="shared" si="9"/>
        <v>-1.348708613549465E-4</v>
      </c>
    </row>
    <row r="597" spans="1:6" ht="18">
      <c r="A597" s="2" t="s">
        <v>692</v>
      </c>
      <c r="B597" s="3">
        <v>7.415</v>
      </c>
      <c r="C597" s="4">
        <v>7.444</v>
      </c>
      <c r="D597" s="4">
        <v>7.46</v>
      </c>
      <c r="E597" s="4">
        <v>7.4119999999999999</v>
      </c>
      <c r="F597" s="5">
        <f t="shared" si="9"/>
        <v>8.094981553756342E-4</v>
      </c>
    </row>
    <row r="598" spans="1:6" ht="18">
      <c r="A598" s="2" t="s">
        <v>693</v>
      </c>
      <c r="B598" s="3">
        <v>7.4089999999999998</v>
      </c>
      <c r="C598" s="4">
        <v>7.3760000000000003</v>
      </c>
      <c r="D598" s="4">
        <v>7.4130000000000003</v>
      </c>
      <c r="E598" s="4">
        <v>7.3639999999999999</v>
      </c>
      <c r="F598" s="5">
        <f t="shared" si="9"/>
        <v>7.9951642097745752E-3</v>
      </c>
    </row>
    <row r="599" spans="1:6" ht="18">
      <c r="A599" s="2" t="s">
        <v>694</v>
      </c>
      <c r="B599" s="3">
        <v>7.35</v>
      </c>
      <c r="C599" s="4">
        <v>7.3280000000000003</v>
      </c>
      <c r="D599" s="4">
        <v>7.3760000000000003</v>
      </c>
      <c r="E599" s="4">
        <v>7.319</v>
      </c>
      <c r="F599" s="5">
        <f t="shared" si="9"/>
        <v>7.6482208382568188E-3</v>
      </c>
    </row>
    <row r="600" spans="1:6" ht="18">
      <c r="A600" s="2" t="s">
        <v>695</v>
      </c>
      <c r="B600" s="3">
        <v>7.2939999999999996</v>
      </c>
      <c r="C600" s="4">
        <v>7.3140000000000001</v>
      </c>
      <c r="D600" s="4">
        <v>7.3140000000000001</v>
      </c>
      <c r="E600" s="4">
        <v>7.2720000000000002</v>
      </c>
      <c r="F600" s="5">
        <f t="shared" si="9"/>
        <v>-1.5069528161743724E-3</v>
      </c>
    </row>
    <row r="601" spans="1:6" ht="18">
      <c r="A601" s="2" t="s">
        <v>696</v>
      </c>
      <c r="B601" s="3">
        <v>7.3049999999999997</v>
      </c>
      <c r="C601" s="4">
        <v>7.367</v>
      </c>
      <c r="D601" s="4">
        <v>7.367</v>
      </c>
      <c r="E601" s="4">
        <v>7.2969999999999997</v>
      </c>
      <c r="F601" s="5">
        <f t="shared" si="9"/>
        <v>-7.3650087417992099E-3</v>
      </c>
    </row>
    <row r="602" spans="1:6" ht="18">
      <c r="A602" s="2" t="s">
        <v>697</v>
      </c>
      <c r="B602" s="3">
        <v>7.359</v>
      </c>
      <c r="C602" s="4">
        <v>7.3970000000000002</v>
      </c>
      <c r="D602" s="4">
        <v>7.3970000000000002</v>
      </c>
      <c r="E602" s="4">
        <v>7.3440000000000003</v>
      </c>
      <c r="F602" s="5">
        <f t="shared" si="9"/>
        <v>-3.6622624859095326E-3</v>
      </c>
    </row>
    <row r="603" spans="1:6" ht="18">
      <c r="A603" s="2" t="s">
        <v>698</v>
      </c>
      <c r="B603" s="3">
        <v>7.3860000000000001</v>
      </c>
      <c r="C603" s="4">
        <v>7.42</v>
      </c>
      <c r="D603" s="4">
        <v>7.42</v>
      </c>
      <c r="E603" s="4">
        <v>7.3479999999999999</v>
      </c>
      <c r="F603" s="5">
        <f t="shared" si="9"/>
        <v>3.662262485909608E-3</v>
      </c>
    </row>
    <row r="604" spans="1:6" ht="18">
      <c r="A604" s="2" t="s">
        <v>699</v>
      </c>
      <c r="B604" s="3">
        <v>7.359</v>
      </c>
      <c r="C604" s="4">
        <v>7.3360000000000003</v>
      </c>
      <c r="D604" s="4">
        <v>7.3659999999999997</v>
      </c>
      <c r="E604" s="4">
        <v>7.335</v>
      </c>
      <c r="F604" s="5">
        <f t="shared" si="9"/>
        <v>5.3137259712416852E-3</v>
      </c>
    </row>
    <row r="605" spans="1:6" ht="18">
      <c r="A605" s="2" t="s">
        <v>700</v>
      </c>
      <c r="B605" s="3">
        <v>7.32</v>
      </c>
      <c r="C605" s="4">
        <v>7.343</v>
      </c>
      <c r="D605" s="4">
        <v>7.3630000000000004</v>
      </c>
      <c r="E605" s="4">
        <v>7.319</v>
      </c>
      <c r="F605" s="5">
        <f t="shared" si="9"/>
        <v>-4.770026080180634E-3</v>
      </c>
    </row>
    <row r="606" spans="1:6" ht="18">
      <c r="A606" s="2" t="s">
        <v>701</v>
      </c>
      <c r="B606" s="3">
        <v>7.3550000000000004</v>
      </c>
      <c r="C606" s="4">
        <v>7.3890000000000002</v>
      </c>
      <c r="D606" s="4">
        <v>7.3890000000000002</v>
      </c>
      <c r="E606" s="4">
        <v>7.3410000000000002</v>
      </c>
      <c r="F606" s="5">
        <f t="shared" si="9"/>
        <v>-1.4944639694726683E-3</v>
      </c>
    </row>
    <row r="607" spans="1:6" ht="18">
      <c r="A607" s="2" t="s">
        <v>702</v>
      </c>
      <c r="B607" s="3">
        <v>7.3659999999999997</v>
      </c>
      <c r="C607" s="4">
        <v>7.34</v>
      </c>
      <c r="D607" s="4">
        <v>7.3810000000000002</v>
      </c>
      <c r="E607" s="4">
        <v>7.34</v>
      </c>
      <c r="F607" s="5">
        <f t="shared" si="9"/>
        <v>6.5377514258585078E-3</v>
      </c>
    </row>
    <row r="608" spans="1:6" ht="18">
      <c r="A608" s="2" t="s">
        <v>703</v>
      </c>
      <c r="B608" s="3">
        <v>7.3179999999999996</v>
      </c>
      <c r="C608" s="4">
        <v>7.3079999999999998</v>
      </c>
      <c r="D608" s="4">
        <v>7.34</v>
      </c>
      <c r="E608" s="4">
        <v>7.2969999999999997</v>
      </c>
      <c r="F608" s="5">
        <f t="shared" si="9"/>
        <v>1.0163526575848061E-2</v>
      </c>
    </row>
    <row r="609" spans="1:6" ht="18">
      <c r="A609" s="2" t="s">
        <v>704</v>
      </c>
      <c r="B609" s="3">
        <v>7.2439999999999998</v>
      </c>
      <c r="C609" s="4">
        <v>7.2350000000000003</v>
      </c>
      <c r="D609" s="4">
        <v>7.2930000000000001</v>
      </c>
      <c r="E609" s="4">
        <v>7.1920000000000002</v>
      </c>
      <c r="F609" s="5">
        <f t="shared" si="9"/>
        <v>4.0113477953326628E-3</v>
      </c>
    </row>
    <row r="610" spans="1:6" ht="18">
      <c r="A610" s="2" t="s">
        <v>705</v>
      </c>
      <c r="B610" s="3">
        <v>7.2149999999999999</v>
      </c>
      <c r="C610" s="4">
        <v>7.2960000000000003</v>
      </c>
      <c r="D610" s="4">
        <v>7.3339999999999996</v>
      </c>
      <c r="E610" s="4">
        <v>7.2080000000000002</v>
      </c>
      <c r="F610" s="5">
        <f t="shared" si="9"/>
        <v>-1.1849132848114508E-2</v>
      </c>
    </row>
    <row r="611" spans="1:6" ht="18">
      <c r="A611" s="2" t="s">
        <v>706</v>
      </c>
      <c r="B611" s="3">
        <v>7.3010000000000002</v>
      </c>
      <c r="C611" s="4">
        <v>7.4020000000000001</v>
      </c>
      <c r="D611" s="4">
        <v>7.4020000000000001</v>
      </c>
      <c r="E611" s="4">
        <v>7.2960000000000003</v>
      </c>
      <c r="F611" s="5">
        <f t="shared" si="9"/>
        <v>-2.2214105917204945E-2</v>
      </c>
    </row>
    <row r="612" spans="1:6" ht="18">
      <c r="A612" s="2" t="s">
        <v>707</v>
      </c>
      <c r="B612" s="3">
        <v>7.4649999999999999</v>
      </c>
      <c r="C612" s="4">
        <v>7.4909999999999997</v>
      </c>
      <c r="D612" s="4">
        <v>7.4909999999999997</v>
      </c>
      <c r="E612" s="4">
        <v>7.4210000000000003</v>
      </c>
      <c r="F612" s="5">
        <f t="shared" si="9"/>
        <v>1.8771794195632124E-3</v>
      </c>
    </row>
    <row r="613" spans="1:6" ht="18">
      <c r="A613" s="2" t="s">
        <v>708</v>
      </c>
      <c r="B613" s="3">
        <v>7.4509999999999996</v>
      </c>
      <c r="C613" s="4">
        <v>7.4480000000000004</v>
      </c>
      <c r="D613" s="4">
        <v>7.47</v>
      </c>
      <c r="E613" s="4">
        <v>7.4109999999999996</v>
      </c>
      <c r="F613" s="5">
        <f t="shared" si="9"/>
        <v>6.4629281106291731E-3</v>
      </c>
    </row>
    <row r="614" spans="1:6" ht="18">
      <c r="A614" s="2" t="s">
        <v>709</v>
      </c>
      <c r="B614" s="3">
        <v>7.4029999999999996</v>
      </c>
      <c r="C614" s="4">
        <v>7.4089999999999998</v>
      </c>
      <c r="D614" s="4">
        <v>7.452</v>
      </c>
      <c r="E614" s="4">
        <v>7.38</v>
      </c>
      <c r="F614" s="5">
        <f t="shared" si="9"/>
        <v>3.3827242864774031E-3</v>
      </c>
    </row>
    <row r="615" spans="1:6" ht="18">
      <c r="A615" s="2" t="s">
        <v>710</v>
      </c>
      <c r="B615" s="3">
        <v>7.3780000000000001</v>
      </c>
      <c r="C615" s="4">
        <v>7.1589999999999998</v>
      </c>
      <c r="D615" s="4">
        <v>7.4089999999999998</v>
      </c>
      <c r="E615" s="4">
        <v>7.1289999999999996</v>
      </c>
      <c r="F615" s="5">
        <f t="shared" si="9"/>
        <v>3.5735333052747717E-2</v>
      </c>
    </row>
    <row r="616" spans="1:6" ht="18">
      <c r="A616" s="2" t="s">
        <v>711</v>
      </c>
      <c r="B616" s="3">
        <v>7.1189999999999998</v>
      </c>
      <c r="C616" s="4">
        <v>7.1379999999999999</v>
      </c>
      <c r="D616" s="4">
        <v>7.15</v>
      </c>
      <c r="E616" s="4">
        <v>7.1159999999999997</v>
      </c>
      <c r="F616" s="5">
        <f t="shared" si="9"/>
        <v>-2.8054443985873483E-3</v>
      </c>
    </row>
    <row r="617" spans="1:6" ht="18">
      <c r="A617" s="2" t="s">
        <v>712</v>
      </c>
      <c r="B617" s="3">
        <v>7.1390000000000002</v>
      </c>
      <c r="C617" s="4">
        <v>7.1790000000000003</v>
      </c>
      <c r="D617" s="4">
        <v>7.1820000000000004</v>
      </c>
      <c r="E617" s="4">
        <v>7.1260000000000003</v>
      </c>
      <c r="F617" s="5">
        <f t="shared" si="9"/>
        <v>-2.2387024880907683E-3</v>
      </c>
    </row>
    <row r="618" spans="1:6" ht="18">
      <c r="A618" s="2" t="s">
        <v>713</v>
      </c>
      <c r="B618" s="3">
        <v>7.1550000000000002</v>
      </c>
      <c r="C618" s="4">
        <v>7.1</v>
      </c>
      <c r="D618" s="4">
        <v>7.157</v>
      </c>
      <c r="E618" s="4">
        <v>7.1</v>
      </c>
      <c r="F618" s="5">
        <f t="shared" si="9"/>
        <v>1.0113866236928759E-2</v>
      </c>
    </row>
    <row r="619" spans="1:6" ht="18">
      <c r="A619" s="2" t="s">
        <v>714</v>
      </c>
      <c r="B619" s="3">
        <v>7.0830000000000002</v>
      </c>
      <c r="C619" s="4">
        <v>7.0709999999999997</v>
      </c>
      <c r="D619" s="4">
        <v>7.085</v>
      </c>
      <c r="E619" s="4">
        <v>7.0529999999999999</v>
      </c>
      <c r="F619" s="5">
        <f t="shared" si="9"/>
        <v>4.2444885454433782E-3</v>
      </c>
    </row>
    <row r="620" spans="1:6" ht="18">
      <c r="A620" s="2" t="s">
        <v>715</v>
      </c>
      <c r="B620" s="3">
        <v>7.0529999999999999</v>
      </c>
      <c r="C620" s="4">
        <v>7.0819999999999999</v>
      </c>
      <c r="D620" s="4">
        <v>7.0979999999999999</v>
      </c>
      <c r="E620" s="4">
        <v>7.0380000000000003</v>
      </c>
      <c r="F620" s="5">
        <f t="shared" si="9"/>
        <v>1.4188424627688439E-3</v>
      </c>
    </row>
    <row r="621" spans="1:6" ht="18">
      <c r="A621" s="2" t="s">
        <v>716</v>
      </c>
      <c r="B621" s="3">
        <v>7.0430000000000001</v>
      </c>
      <c r="C621" s="4">
        <v>7.2190000000000003</v>
      </c>
      <c r="D621" s="4">
        <v>7.2190000000000003</v>
      </c>
      <c r="E621" s="4">
        <v>7.0380000000000003</v>
      </c>
      <c r="F621" s="5">
        <f t="shared" si="9"/>
        <v>-1.7452941248508849E-2</v>
      </c>
    </row>
    <row r="622" spans="1:6" ht="18">
      <c r="A622" s="2" t="s">
        <v>718</v>
      </c>
      <c r="B622" s="3">
        <v>7.1669999999999998</v>
      </c>
      <c r="C622" s="4">
        <v>7.173</v>
      </c>
      <c r="D622" s="4">
        <v>7.1920000000000002</v>
      </c>
      <c r="E622" s="4">
        <v>7.1580000000000004</v>
      </c>
      <c r="F622" s="5">
        <f t="shared" si="9"/>
        <v>3.214313437584181E-3</v>
      </c>
    </row>
    <row r="623" spans="1:6" ht="18">
      <c r="A623" s="2" t="s">
        <v>719</v>
      </c>
      <c r="B623" s="3">
        <v>7.1440000000000001</v>
      </c>
      <c r="C623" s="4">
        <v>7.1139999999999999</v>
      </c>
      <c r="D623" s="4">
        <v>7.16</v>
      </c>
      <c r="E623" s="4">
        <v>7.101</v>
      </c>
      <c r="F623" s="5">
        <f t="shared" si="9"/>
        <v>5.4740820251338836E-3</v>
      </c>
    </row>
    <row r="624" spans="1:6" ht="18">
      <c r="A624" s="2" t="s">
        <v>720</v>
      </c>
      <c r="B624" s="3">
        <v>7.1050000000000004</v>
      </c>
      <c r="C624" s="4">
        <v>7.1790000000000003</v>
      </c>
      <c r="D624" s="4">
        <v>7.1790000000000003</v>
      </c>
      <c r="E624" s="4">
        <v>7.1029999999999998</v>
      </c>
      <c r="F624" s="5">
        <f t="shared" si="9"/>
        <v>-6.4534455171948403E-3</v>
      </c>
    </row>
    <row r="625" spans="1:6" ht="18">
      <c r="A625" s="2" t="s">
        <v>721</v>
      </c>
      <c r="B625" s="3">
        <v>7.1509999999999998</v>
      </c>
      <c r="C625" s="4">
        <v>7.181</v>
      </c>
      <c r="D625" s="4">
        <v>7.181</v>
      </c>
      <c r="E625" s="4">
        <v>7.1280000000000001</v>
      </c>
      <c r="F625" s="5">
        <f t="shared" si="9"/>
        <v>-2.7964205998782848E-4</v>
      </c>
    </row>
    <row r="626" spans="1:6" ht="18">
      <c r="A626" s="2" t="s">
        <v>722</v>
      </c>
      <c r="B626" s="3">
        <v>7.1529999999999996</v>
      </c>
      <c r="C626" s="4">
        <v>7.2480000000000002</v>
      </c>
      <c r="D626" s="4">
        <v>7.2629999999999999</v>
      </c>
      <c r="E626" s="4">
        <v>7.1529999999999996</v>
      </c>
      <c r="F626" s="5">
        <f t="shared" si="9"/>
        <v>-8.6303430995874966E-3</v>
      </c>
    </row>
    <row r="627" spans="1:6" ht="18">
      <c r="A627" s="2" t="s">
        <v>723</v>
      </c>
      <c r="B627" s="3">
        <v>7.2149999999999999</v>
      </c>
      <c r="C627" s="4">
        <v>7.2850000000000001</v>
      </c>
      <c r="D627" s="4">
        <v>7.2850000000000001</v>
      </c>
      <c r="E627" s="4">
        <v>7.2130000000000001</v>
      </c>
      <c r="F627" s="5">
        <f t="shared" si="9"/>
        <v>3.6101122240997934E-3</v>
      </c>
    </row>
    <row r="628" spans="1:6" ht="18">
      <c r="A628" s="2" t="s">
        <v>724</v>
      </c>
      <c r="B628" s="3">
        <v>7.1890000000000001</v>
      </c>
      <c r="C628" s="4">
        <v>7.1840000000000002</v>
      </c>
      <c r="D628" s="4">
        <v>7.1950000000000003</v>
      </c>
      <c r="E628" s="4">
        <v>7.1529999999999996</v>
      </c>
      <c r="F628" s="5">
        <f t="shared" si="9"/>
        <v>5.5795932170198308E-3</v>
      </c>
    </row>
    <row r="629" spans="1:6" ht="18">
      <c r="A629" s="2" t="s">
        <v>725</v>
      </c>
      <c r="B629" s="3">
        <v>7.149</v>
      </c>
      <c r="C629" s="4">
        <v>7.1870000000000003</v>
      </c>
      <c r="D629" s="4">
        <v>7.1920000000000002</v>
      </c>
      <c r="E629" s="4">
        <v>7.1319999999999997</v>
      </c>
      <c r="F629" s="5">
        <f t="shared" si="9"/>
        <v>4.2052206629786485E-3</v>
      </c>
    </row>
    <row r="630" spans="1:6" ht="18">
      <c r="A630" s="2" t="s">
        <v>726</v>
      </c>
      <c r="B630" s="3">
        <v>7.1189999999999998</v>
      </c>
      <c r="C630" s="4">
        <v>6.9960000000000004</v>
      </c>
      <c r="D630" s="4">
        <v>7.1210000000000004</v>
      </c>
      <c r="E630" s="4">
        <v>6.9160000000000004</v>
      </c>
      <c r="F630" s="5">
        <f t="shared" si="9"/>
        <v>2.9218924622303365E-2</v>
      </c>
    </row>
    <row r="631" spans="1:6" ht="18">
      <c r="A631" s="2" t="s">
        <v>727</v>
      </c>
      <c r="B631" s="3">
        <v>6.9139999999999997</v>
      </c>
      <c r="C631" s="4">
        <v>6.9160000000000004</v>
      </c>
      <c r="D631" s="4">
        <v>6.9210000000000003</v>
      </c>
      <c r="E631" s="4">
        <v>6.9009999999999998</v>
      </c>
      <c r="F631" s="5">
        <f t="shared" si="9"/>
        <v>-4.338081190149132E-4</v>
      </c>
    </row>
    <row r="632" spans="1:6" ht="18">
      <c r="A632" s="2" t="s">
        <v>728</v>
      </c>
      <c r="B632" s="3">
        <v>6.9169999999999998</v>
      </c>
      <c r="C632" s="4">
        <v>6.93</v>
      </c>
      <c r="D632" s="4">
        <v>6.93</v>
      </c>
      <c r="E632" s="4">
        <v>6.9109999999999996</v>
      </c>
      <c r="F632" s="5">
        <f t="shared" si="9"/>
        <v>2.6056760544759844E-3</v>
      </c>
    </row>
    <row r="633" spans="1:6" ht="18">
      <c r="A633" s="2" t="s">
        <v>729</v>
      </c>
      <c r="B633" s="3">
        <v>6.899</v>
      </c>
      <c r="C633" s="4">
        <v>6.915</v>
      </c>
      <c r="D633" s="4">
        <v>6.915</v>
      </c>
      <c r="E633" s="4">
        <v>6.891</v>
      </c>
      <c r="F633" s="5">
        <f t="shared" si="9"/>
        <v>1.4495904932263265E-4</v>
      </c>
    </row>
    <row r="634" spans="1:6" ht="18">
      <c r="A634" s="2" t="s">
        <v>730</v>
      </c>
      <c r="B634" s="3">
        <v>6.8979999999999997</v>
      </c>
      <c r="C634" s="4">
        <v>6.9509999999999996</v>
      </c>
      <c r="D634" s="4">
        <v>6.9509999999999996</v>
      </c>
      <c r="E634" s="4">
        <v>6.8949999999999996</v>
      </c>
      <c r="F634" s="5">
        <f t="shared" si="9"/>
        <v>8.005282544288516E-3</v>
      </c>
    </row>
    <row r="635" spans="1:6" ht="18">
      <c r="A635" s="2" t="s">
        <v>731</v>
      </c>
      <c r="B635" s="3">
        <v>6.843</v>
      </c>
      <c r="C635" s="4">
        <v>6.7789999999999999</v>
      </c>
      <c r="D635" s="4">
        <v>6.843</v>
      </c>
      <c r="E635" s="4">
        <v>6.7729999999999997</v>
      </c>
      <c r="F635" s="5">
        <f t="shared" si="9"/>
        <v>8.6593334807588008E-3</v>
      </c>
    </row>
    <row r="636" spans="1:6" ht="18">
      <c r="A636" s="2" t="s">
        <v>732</v>
      </c>
      <c r="B636" s="3">
        <v>6.7839999999999998</v>
      </c>
      <c r="C636" s="4">
        <v>6.85</v>
      </c>
      <c r="D636" s="4">
        <v>6.85</v>
      </c>
      <c r="E636" s="4">
        <v>6.7809999999999997</v>
      </c>
      <c r="F636" s="5">
        <f t="shared" si="9"/>
        <v>-5.4391901829802863E-3</v>
      </c>
    </row>
    <row r="637" spans="1:6" ht="18">
      <c r="A637" s="2" t="s">
        <v>733</v>
      </c>
      <c r="B637" s="3">
        <v>6.8209999999999997</v>
      </c>
      <c r="C637" s="4">
        <v>6.8890000000000002</v>
      </c>
      <c r="D637" s="4">
        <v>6.8890000000000002</v>
      </c>
      <c r="E637" s="4">
        <v>6.8170000000000002</v>
      </c>
      <c r="F637" s="5">
        <f t="shared" si="9"/>
        <v>-2.1966765807622727E-3</v>
      </c>
    </row>
    <row r="638" spans="1:6" ht="18">
      <c r="A638" s="2" t="s">
        <v>734</v>
      </c>
      <c r="B638" s="3">
        <v>6.8360000000000003</v>
      </c>
      <c r="C638" s="4">
        <v>6.8630000000000004</v>
      </c>
      <c r="D638" s="4">
        <v>6.8630000000000004</v>
      </c>
      <c r="E638" s="4">
        <v>6.8280000000000003</v>
      </c>
      <c r="F638" s="5">
        <f t="shared" si="9"/>
        <v>3.6638129941631232E-3</v>
      </c>
    </row>
    <row r="639" spans="1:6" ht="18">
      <c r="A639" s="2" t="s">
        <v>735</v>
      </c>
      <c r="B639" s="3">
        <v>6.8109999999999999</v>
      </c>
      <c r="C639" s="4">
        <v>6.8280000000000003</v>
      </c>
      <c r="D639" s="4">
        <v>6.8310000000000004</v>
      </c>
      <c r="E639" s="4">
        <v>6.8109999999999999</v>
      </c>
      <c r="F639" s="5">
        <f t="shared" si="9"/>
        <v>-3.3712014339187545E-3</v>
      </c>
    </row>
    <row r="640" spans="1:6" ht="18">
      <c r="A640" s="2" t="s">
        <v>736</v>
      </c>
      <c r="B640" s="3">
        <v>6.8339999999999996</v>
      </c>
      <c r="C640" s="4">
        <v>6.8479999999999999</v>
      </c>
      <c r="D640" s="4">
        <v>6.8479999999999999</v>
      </c>
      <c r="E640" s="4">
        <v>6.8209999999999997</v>
      </c>
      <c r="F640" s="5">
        <f t="shared" si="9"/>
        <v>4.3907794338763186E-4</v>
      </c>
    </row>
    <row r="641" spans="1:6" ht="18">
      <c r="A641" s="2" t="s">
        <v>737</v>
      </c>
      <c r="B641" s="3">
        <v>6.8310000000000004</v>
      </c>
      <c r="C641" s="4">
        <v>6.8490000000000002</v>
      </c>
      <c r="D641" s="4">
        <v>6.8490000000000002</v>
      </c>
      <c r="E641" s="4">
        <v>6.8159999999999998</v>
      </c>
      <c r="F641" s="5">
        <f t="shared" si="9"/>
        <v>0</v>
      </c>
    </row>
    <row r="642" spans="1:6" ht="18">
      <c r="A642" s="2" t="s">
        <v>738</v>
      </c>
      <c r="B642" s="3">
        <v>6.8310000000000004</v>
      </c>
      <c r="C642" s="4">
        <v>6.835</v>
      </c>
      <c r="D642" s="4">
        <v>6.8440000000000003</v>
      </c>
      <c r="E642" s="4">
        <v>6.819</v>
      </c>
      <c r="F642" s="5">
        <f t="shared" si="9"/>
        <v>7.3464920480072393E-3</v>
      </c>
    </row>
    <row r="643" spans="1:6" ht="18">
      <c r="A643" s="2" t="s">
        <v>739</v>
      </c>
      <c r="B643" s="3">
        <v>6.7809999999999997</v>
      </c>
      <c r="C643" s="4">
        <v>6.8209999999999997</v>
      </c>
      <c r="D643" s="4">
        <v>6.8209999999999997</v>
      </c>
      <c r="E643" s="4">
        <v>6.7809999999999997</v>
      </c>
      <c r="F643" s="5">
        <f t="shared" si="9"/>
        <v>4.4251051684552874E-4</v>
      </c>
    </row>
    <row r="644" spans="1:6" ht="18">
      <c r="A644" s="2" t="s">
        <v>740</v>
      </c>
      <c r="B644" s="3">
        <v>6.7779999999999996</v>
      </c>
      <c r="C644" s="4">
        <v>6.8040000000000003</v>
      </c>
      <c r="D644" s="4">
        <v>6.8209999999999997</v>
      </c>
      <c r="E644" s="4">
        <v>6.774</v>
      </c>
      <c r="F644" s="5">
        <f t="shared" ref="F644:F707" si="10">LN(B644/B645)</f>
        <v>-1.4742741871203455E-3</v>
      </c>
    </row>
    <row r="645" spans="1:6" ht="18">
      <c r="A645" s="2" t="s">
        <v>741</v>
      </c>
      <c r="B645" s="3">
        <v>6.7880000000000003</v>
      </c>
      <c r="C645" s="4">
        <v>6.8250000000000002</v>
      </c>
      <c r="D645" s="4">
        <v>6.8319999999999999</v>
      </c>
      <c r="E645" s="4">
        <v>6.7880000000000003</v>
      </c>
      <c r="F645" s="5">
        <f t="shared" si="10"/>
        <v>-4.8497413006022786E-3</v>
      </c>
    </row>
    <row r="646" spans="1:6" ht="18">
      <c r="A646" s="2" t="s">
        <v>742</v>
      </c>
      <c r="B646" s="3">
        <v>6.8209999999999997</v>
      </c>
      <c r="C646" s="4">
        <v>6.8710000000000004</v>
      </c>
      <c r="D646" s="4">
        <v>6.8710000000000004</v>
      </c>
      <c r="E646" s="4">
        <v>6.8159999999999998</v>
      </c>
      <c r="F646" s="5">
        <f t="shared" si="10"/>
        <v>-4.8263347798348519E-3</v>
      </c>
    </row>
    <row r="647" spans="1:6" ht="18">
      <c r="A647" s="2" t="s">
        <v>743</v>
      </c>
      <c r="B647" s="3">
        <v>6.8540000000000001</v>
      </c>
      <c r="C647" s="4">
        <v>6.8920000000000003</v>
      </c>
      <c r="D647" s="4">
        <v>6.8920000000000003</v>
      </c>
      <c r="E647" s="4">
        <v>6.8289999999999997</v>
      </c>
      <c r="F647" s="5">
        <f t="shared" si="10"/>
        <v>-1.4588956186063659E-4</v>
      </c>
    </row>
    <row r="648" spans="1:6" ht="18">
      <c r="A648" s="2" t="s">
        <v>744</v>
      </c>
      <c r="B648" s="3">
        <v>6.8550000000000004</v>
      </c>
      <c r="C648" s="4">
        <v>6.806</v>
      </c>
      <c r="D648" s="4">
        <v>6.8639999999999999</v>
      </c>
      <c r="E648" s="4">
        <v>6.7919999999999998</v>
      </c>
      <c r="F648" s="5">
        <f t="shared" si="10"/>
        <v>6.733046513448083E-3</v>
      </c>
    </row>
    <row r="649" spans="1:6" ht="18">
      <c r="A649" s="2" t="s">
        <v>745</v>
      </c>
      <c r="B649" s="3">
        <v>6.8090000000000002</v>
      </c>
      <c r="C649" s="4">
        <v>6.8419999999999996</v>
      </c>
      <c r="D649" s="4">
        <v>6.8419999999999996</v>
      </c>
      <c r="E649" s="4">
        <v>6.7889999999999997</v>
      </c>
      <c r="F649" s="5">
        <f t="shared" si="10"/>
        <v>-5.273192239582611E-3</v>
      </c>
    </row>
    <row r="650" spans="1:6" ht="18">
      <c r="A650" s="2" t="s">
        <v>747</v>
      </c>
      <c r="B650" s="3">
        <v>6.8449999999999998</v>
      </c>
      <c r="C650" s="4">
        <v>6.9189999999999996</v>
      </c>
      <c r="D650" s="4">
        <v>6.9189999999999996</v>
      </c>
      <c r="E650" s="4">
        <v>6.8419999999999996</v>
      </c>
      <c r="F650" s="5">
        <f t="shared" si="10"/>
        <v>-7.2780525048529131E-3</v>
      </c>
    </row>
    <row r="651" spans="1:6" ht="18">
      <c r="A651" s="2" t="s">
        <v>748</v>
      </c>
      <c r="B651" s="3">
        <v>6.8949999999999996</v>
      </c>
      <c r="C651" s="4">
        <v>6.8920000000000003</v>
      </c>
      <c r="D651" s="4">
        <v>6.9039999999999999</v>
      </c>
      <c r="E651" s="4">
        <v>6.8810000000000002</v>
      </c>
      <c r="F651" s="5">
        <f t="shared" si="10"/>
        <v>1.0157441198354218E-3</v>
      </c>
    </row>
    <row r="652" spans="1:6" ht="18">
      <c r="A652" s="2" t="s">
        <v>749</v>
      </c>
      <c r="B652" s="3">
        <v>6.8879999999999999</v>
      </c>
      <c r="C652" s="4">
        <v>6.8559999999999999</v>
      </c>
      <c r="D652" s="4">
        <v>6.8959999999999999</v>
      </c>
      <c r="E652" s="4">
        <v>6.8559999999999999</v>
      </c>
      <c r="F652" s="5">
        <f t="shared" si="10"/>
        <v>1.0948215333898548E-2</v>
      </c>
    </row>
    <row r="653" spans="1:6" ht="18">
      <c r="A653" s="2" t="s">
        <v>750</v>
      </c>
      <c r="B653" s="3">
        <v>6.8129999999999997</v>
      </c>
      <c r="C653" s="4">
        <v>6.8129999999999997</v>
      </c>
      <c r="D653" s="4">
        <v>6.8239999999999998</v>
      </c>
      <c r="E653" s="4">
        <v>6.8019999999999996</v>
      </c>
      <c r="F653" s="5">
        <f t="shared" si="10"/>
        <v>-1.9062986929842057E-3</v>
      </c>
    </row>
    <row r="654" spans="1:6" ht="18">
      <c r="A654" s="2" t="s">
        <v>751</v>
      </c>
      <c r="B654" s="3">
        <v>6.8259999999999996</v>
      </c>
      <c r="C654" s="4">
        <v>6.8559999999999999</v>
      </c>
      <c r="D654" s="4">
        <v>6.8559999999999999</v>
      </c>
      <c r="E654" s="4">
        <v>6.8230000000000004</v>
      </c>
      <c r="F654" s="5">
        <f t="shared" si="10"/>
        <v>1.7595312457404863E-3</v>
      </c>
    </row>
    <row r="655" spans="1:6" ht="18">
      <c r="A655" s="2" t="s">
        <v>752</v>
      </c>
      <c r="B655" s="3">
        <v>6.8140000000000001</v>
      </c>
      <c r="C655" s="4">
        <v>6.7990000000000004</v>
      </c>
      <c r="D655" s="4">
        <v>6.8170000000000002</v>
      </c>
      <c r="E655" s="4">
        <v>6.7969999999999997</v>
      </c>
      <c r="F655" s="5">
        <f t="shared" si="10"/>
        <v>6.4782323145911635E-3</v>
      </c>
    </row>
    <row r="656" spans="1:6" ht="18">
      <c r="A656" s="2" t="s">
        <v>753</v>
      </c>
      <c r="B656" s="3">
        <v>6.77</v>
      </c>
      <c r="C656" s="4">
        <v>6.7770000000000001</v>
      </c>
      <c r="D656" s="4">
        <v>6.7770000000000001</v>
      </c>
      <c r="E656" s="4">
        <v>6.7489999999999997</v>
      </c>
      <c r="F656" s="5">
        <f t="shared" si="10"/>
        <v>3.1067411629140985E-3</v>
      </c>
    </row>
    <row r="657" spans="1:6" ht="18">
      <c r="A657" s="2" t="s">
        <v>754</v>
      </c>
      <c r="B657" s="3">
        <v>6.7489999999999997</v>
      </c>
      <c r="C657" s="4">
        <v>6.77</v>
      </c>
      <c r="D657" s="4">
        <v>6.77</v>
      </c>
      <c r="E657" s="4">
        <v>6.7380000000000004</v>
      </c>
      <c r="F657" s="5">
        <f t="shared" si="10"/>
        <v>-1.4806043569477116E-3</v>
      </c>
    </row>
    <row r="658" spans="1:6" ht="18">
      <c r="A658" s="2" t="s">
        <v>755</v>
      </c>
      <c r="B658" s="3">
        <v>6.7590000000000003</v>
      </c>
      <c r="C658" s="4">
        <v>6.7770000000000001</v>
      </c>
      <c r="D658" s="4">
        <v>6.7839999999999998</v>
      </c>
      <c r="E658" s="4">
        <v>6.7489999999999997</v>
      </c>
      <c r="F658" s="5">
        <f t="shared" si="10"/>
        <v>2.9634041541372804E-3</v>
      </c>
    </row>
    <row r="659" spans="1:6" ht="18">
      <c r="A659" s="2" t="s">
        <v>756</v>
      </c>
      <c r="B659" s="3">
        <v>6.7389999999999999</v>
      </c>
      <c r="C659" s="4">
        <v>6.7919999999999998</v>
      </c>
      <c r="D659" s="4">
        <v>6.7919999999999998</v>
      </c>
      <c r="E659" s="4">
        <v>6.7389999999999999</v>
      </c>
      <c r="F659" s="5">
        <f t="shared" si="10"/>
        <v>-1.4827997971894188E-3</v>
      </c>
    </row>
    <row r="660" spans="1:6" ht="18">
      <c r="A660" s="2" t="s">
        <v>757</v>
      </c>
      <c r="B660" s="3">
        <v>6.7489999999999997</v>
      </c>
      <c r="C660" s="4">
        <v>6.7830000000000004</v>
      </c>
      <c r="D660" s="4">
        <v>6.7830000000000004</v>
      </c>
      <c r="E660" s="4">
        <v>6.7229999999999999</v>
      </c>
      <c r="F660" s="5">
        <f t="shared" si="10"/>
        <v>8.3321416427642684E-3</v>
      </c>
    </row>
    <row r="661" spans="1:6" ht="18">
      <c r="A661" s="2" t="s">
        <v>758</v>
      </c>
      <c r="B661" s="3">
        <v>6.6929999999999996</v>
      </c>
      <c r="C661" s="4">
        <v>6.681</v>
      </c>
      <c r="D661" s="4">
        <v>6.6989999999999998</v>
      </c>
      <c r="E661" s="4">
        <v>6.6669999999999998</v>
      </c>
      <c r="F661" s="5">
        <f t="shared" si="10"/>
        <v>4.4923705381049355E-3</v>
      </c>
    </row>
    <row r="662" spans="1:6" ht="18">
      <c r="A662" s="2" t="s">
        <v>759</v>
      </c>
      <c r="B662" s="3">
        <v>6.6630000000000003</v>
      </c>
      <c r="C662" s="4">
        <v>6.6859999999999999</v>
      </c>
      <c r="D662" s="4">
        <v>6.6859999999999999</v>
      </c>
      <c r="E662" s="4">
        <v>6.6559999999999997</v>
      </c>
      <c r="F662" s="5">
        <f t="shared" si="10"/>
        <v>-1.6495467487821647E-3</v>
      </c>
    </row>
    <row r="663" spans="1:6" ht="18">
      <c r="A663" s="2" t="s">
        <v>760</v>
      </c>
      <c r="B663" s="3">
        <v>6.6740000000000004</v>
      </c>
      <c r="C663" s="4">
        <v>6.7140000000000004</v>
      </c>
      <c r="D663" s="4">
        <v>6.7140000000000004</v>
      </c>
      <c r="E663" s="4">
        <v>6.6669999999999998</v>
      </c>
      <c r="F663" s="5">
        <f t="shared" si="10"/>
        <v>-1.7964076687245012E-3</v>
      </c>
    </row>
    <row r="664" spans="1:6" ht="18">
      <c r="A664" s="2" t="s">
        <v>761</v>
      </c>
      <c r="B664" s="3">
        <v>6.6859999999999999</v>
      </c>
      <c r="C664" s="4">
        <v>6.7069999999999999</v>
      </c>
      <c r="D664" s="4">
        <v>6.7069999999999999</v>
      </c>
      <c r="E664" s="4">
        <v>6.6559999999999997</v>
      </c>
      <c r="F664" s="5">
        <f t="shared" si="10"/>
        <v>1.9462540764374101E-3</v>
      </c>
    </row>
    <row r="665" spans="1:6" ht="18">
      <c r="A665" s="2" t="s">
        <v>762</v>
      </c>
      <c r="B665" s="3">
        <v>6.673</v>
      </c>
      <c r="C665" s="4">
        <v>6.6639999999999997</v>
      </c>
      <c r="D665" s="4">
        <v>6.6970000000000001</v>
      </c>
      <c r="E665" s="4">
        <v>6.6150000000000002</v>
      </c>
      <c r="F665" s="5">
        <f t="shared" si="10"/>
        <v>8.9955028554657244E-4</v>
      </c>
    </row>
    <row r="666" spans="1:6" ht="18">
      <c r="A666" s="2" t="s">
        <v>763</v>
      </c>
      <c r="B666" s="3">
        <v>6.6669999999999998</v>
      </c>
      <c r="C666" s="4">
        <v>6.7249999999999996</v>
      </c>
      <c r="D666" s="4">
        <v>6.726</v>
      </c>
      <c r="E666" s="4">
        <v>6.66</v>
      </c>
      <c r="F666" s="5">
        <f t="shared" si="10"/>
        <v>-4.6389907360899997E-3</v>
      </c>
    </row>
    <row r="667" spans="1:6" ht="18">
      <c r="A667" s="2" t="s">
        <v>764</v>
      </c>
      <c r="B667" s="3">
        <v>6.6980000000000004</v>
      </c>
      <c r="C667" s="4">
        <v>6.7629999999999999</v>
      </c>
      <c r="D667" s="4">
        <v>6.7759999999999998</v>
      </c>
      <c r="E667" s="4">
        <v>6.6980000000000004</v>
      </c>
      <c r="F667" s="5">
        <f t="shared" si="10"/>
        <v>-4.0229511158898917E-3</v>
      </c>
    </row>
    <row r="668" spans="1:6" ht="18">
      <c r="A668" s="2" t="s">
        <v>765</v>
      </c>
      <c r="B668" s="3">
        <v>6.7249999999999996</v>
      </c>
      <c r="C668" s="4">
        <v>6.8179999999999996</v>
      </c>
      <c r="D668" s="4">
        <v>6.8179999999999996</v>
      </c>
      <c r="E668" s="4">
        <v>6.6879999999999997</v>
      </c>
      <c r="F668" s="5">
        <f t="shared" si="10"/>
        <v>-1.0796525786021499E-2</v>
      </c>
    </row>
    <row r="669" spans="1:6" ht="18">
      <c r="A669" s="2" t="s">
        <v>766</v>
      </c>
      <c r="B669" s="3">
        <v>6.798</v>
      </c>
      <c r="C669" s="4">
        <v>6.8170000000000002</v>
      </c>
      <c r="D669" s="4">
        <v>6.8230000000000004</v>
      </c>
      <c r="E669" s="4">
        <v>6.7839999999999998</v>
      </c>
      <c r="F669" s="5">
        <f t="shared" si="10"/>
        <v>-1.7636688874967041E-3</v>
      </c>
    </row>
    <row r="670" spans="1:6" ht="18">
      <c r="A670" s="2" t="s">
        <v>767</v>
      </c>
      <c r="B670" s="3">
        <v>6.81</v>
      </c>
      <c r="C670" s="4">
        <v>6.8609999999999998</v>
      </c>
      <c r="D670" s="4">
        <v>6.8609999999999998</v>
      </c>
      <c r="E670" s="4">
        <v>6.8040000000000003</v>
      </c>
      <c r="F670" s="5">
        <f t="shared" si="10"/>
        <v>-1.0081172382456082E-2</v>
      </c>
    </row>
    <row r="671" spans="1:6" ht="18">
      <c r="A671" s="2" t="s">
        <v>768</v>
      </c>
      <c r="B671" s="3">
        <v>6.8789999999999996</v>
      </c>
      <c r="C671" s="4">
        <v>6.9550000000000001</v>
      </c>
      <c r="D671" s="4">
        <v>6.9550000000000001</v>
      </c>
      <c r="E671" s="4">
        <v>6.8689999999999998</v>
      </c>
      <c r="F671" s="5">
        <f t="shared" si="10"/>
        <v>-1.4526440671818041E-3</v>
      </c>
    </row>
    <row r="672" spans="1:6" ht="18">
      <c r="A672" s="2" t="s">
        <v>769</v>
      </c>
      <c r="B672" s="3">
        <v>6.8890000000000002</v>
      </c>
      <c r="C672" s="4">
        <v>6.891</v>
      </c>
      <c r="D672" s="4">
        <v>6.891</v>
      </c>
      <c r="E672" s="4">
        <v>6.859</v>
      </c>
      <c r="F672" s="5">
        <f t="shared" si="10"/>
        <v>1.3072846658065151E-3</v>
      </c>
    </row>
    <row r="673" spans="1:6" ht="18">
      <c r="A673" s="2" t="s">
        <v>770</v>
      </c>
      <c r="B673" s="3">
        <v>6.88</v>
      </c>
      <c r="C673" s="4">
        <v>6.8479999999999999</v>
      </c>
      <c r="D673" s="4">
        <v>6.9219999999999997</v>
      </c>
      <c r="E673" s="4">
        <v>6.8479999999999999</v>
      </c>
      <c r="F673" s="5">
        <f t="shared" si="10"/>
        <v>7.5868470130579495E-3</v>
      </c>
    </row>
    <row r="674" spans="1:6" ht="18">
      <c r="A674" s="2" t="s">
        <v>771</v>
      </c>
      <c r="B674" s="3">
        <v>6.8280000000000003</v>
      </c>
      <c r="C674" s="4">
        <v>6.7279999999999998</v>
      </c>
      <c r="D674" s="4">
        <v>6.883</v>
      </c>
      <c r="E674" s="4">
        <v>6.65</v>
      </c>
      <c r="F674" s="5">
        <f t="shared" si="10"/>
        <v>2.1315194199046934E-2</v>
      </c>
    </row>
    <row r="675" spans="1:6" ht="18">
      <c r="A675" s="2" t="s">
        <v>772</v>
      </c>
      <c r="B675" s="3">
        <v>6.6840000000000002</v>
      </c>
      <c r="C675" s="4">
        <v>6.7830000000000004</v>
      </c>
      <c r="D675" s="4">
        <v>6.7830000000000004</v>
      </c>
      <c r="E675" s="4">
        <v>6.6840000000000002</v>
      </c>
      <c r="F675" s="5">
        <f t="shared" si="10"/>
        <v>-1.2489011570774809E-2</v>
      </c>
    </row>
    <row r="676" spans="1:6" ht="18">
      <c r="A676" s="2" t="s">
        <v>773</v>
      </c>
      <c r="B676" s="3">
        <v>6.7679999999999998</v>
      </c>
      <c r="C676" s="4">
        <v>6.7489999999999997</v>
      </c>
      <c r="D676" s="4">
        <v>6.8019999999999996</v>
      </c>
      <c r="E676" s="4">
        <v>6.7380000000000004</v>
      </c>
      <c r="F676" s="5">
        <f t="shared" si="10"/>
        <v>3.2558856644634513E-3</v>
      </c>
    </row>
    <row r="677" spans="1:6" ht="18">
      <c r="A677" s="2" t="s">
        <v>774</v>
      </c>
      <c r="B677" s="3">
        <v>6.7460000000000004</v>
      </c>
      <c r="C677" s="4">
        <v>6.7009999999999996</v>
      </c>
      <c r="D677" s="4">
        <v>6.7489999999999997</v>
      </c>
      <c r="E677" s="4">
        <v>6.7009999999999996</v>
      </c>
      <c r="F677" s="5">
        <f t="shared" si="10"/>
        <v>1.2529996867970581E-2</v>
      </c>
    </row>
    <row r="678" spans="1:6" ht="18">
      <c r="A678" s="2" t="s">
        <v>775</v>
      </c>
      <c r="B678" s="3">
        <v>6.6619999999999999</v>
      </c>
      <c r="C678" s="4">
        <v>6.665</v>
      </c>
      <c r="D678" s="4">
        <v>6.6660000000000004</v>
      </c>
      <c r="E678" s="4">
        <v>6.6420000000000003</v>
      </c>
      <c r="F678" s="5">
        <f t="shared" si="10"/>
        <v>1.5021784408065671E-3</v>
      </c>
    </row>
    <row r="679" spans="1:6" ht="18">
      <c r="A679" s="2" t="s">
        <v>776</v>
      </c>
      <c r="B679" s="3">
        <v>6.6520000000000001</v>
      </c>
      <c r="C679" s="4">
        <v>6.63</v>
      </c>
      <c r="D679" s="4">
        <v>6.6550000000000002</v>
      </c>
      <c r="E679" s="4">
        <v>6.6269999999999998</v>
      </c>
      <c r="F679" s="5">
        <f t="shared" si="10"/>
        <v>4.822191381764449E-3</v>
      </c>
    </row>
    <row r="680" spans="1:6" ht="18">
      <c r="A680" s="2" t="s">
        <v>777</v>
      </c>
      <c r="B680" s="3">
        <v>6.62</v>
      </c>
      <c r="C680" s="4">
        <v>6.6120000000000001</v>
      </c>
      <c r="D680" s="4">
        <v>6.6239999999999997</v>
      </c>
      <c r="E680" s="4">
        <v>6.5949999999999998</v>
      </c>
      <c r="F680" s="5">
        <f t="shared" si="10"/>
        <v>1.8143337302398642E-3</v>
      </c>
    </row>
    <row r="681" spans="1:6" ht="18">
      <c r="A681" s="2" t="s">
        <v>778</v>
      </c>
      <c r="B681" s="3">
        <v>6.6079999999999997</v>
      </c>
      <c r="C681" s="4">
        <v>6.5990000000000002</v>
      </c>
      <c r="D681" s="4">
        <v>6.609</v>
      </c>
      <c r="E681" s="4">
        <v>6.5880000000000001</v>
      </c>
      <c r="F681" s="5">
        <f t="shared" si="10"/>
        <v>1.5144634122871306E-3</v>
      </c>
    </row>
    <row r="682" spans="1:6" ht="18">
      <c r="A682" s="2" t="s">
        <v>779</v>
      </c>
      <c r="B682" s="3">
        <v>6.5979999999999999</v>
      </c>
      <c r="C682" s="4">
        <v>6.6580000000000004</v>
      </c>
      <c r="D682" s="4">
        <v>6.6580000000000004</v>
      </c>
      <c r="E682" s="4">
        <v>6.5979999999999999</v>
      </c>
      <c r="F682" s="5">
        <f t="shared" si="10"/>
        <v>-4.3856402997000674E-3</v>
      </c>
    </row>
    <row r="683" spans="1:6" ht="18">
      <c r="A683" s="2" t="s">
        <v>780</v>
      </c>
      <c r="B683" s="3">
        <v>6.6269999999999998</v>
      </c>
      <c r="C683" s="4">
        <v>6.68</v>
      </c>
      <c r="D683" s="4">
        <v>6.68</v>
      </c>
      <c r="E683" s="4">
        <v>6.617</v>
      </c>
      <c r="F683" s="5">
        <f t="shared" si="10"/>
        <v>-1.3571592221083312E-3</v>
      </c>
    </row>
    <row r="684" spans="1:6" ht="18">
      <c r="A684" s="2" t="s">
        <v>781</v>
      </c>
      <c r="B684" s="3">
        <v>6.6360000000000001</v>
      </c>
      <c r="C684" s="4">
        <v>6.617</v>
      </c>
      <c r="D684" s="4">
        <v>6.6449999999999996</v>
      </c>
      <c r="E684" s="4">
        <v>6.6159999999999997</v>
      </c>
      <c r="F684" s="5">
        <f t="shared" si="10"/>
        <v>8.1707218070498442E-3</v>
      </c>
    </row>
    <row r="685" spans="1:6" ht="18">
      <c r="A685" s="2" t="s">
        <v>782</v>
      </c>
      <c r="B685" s="3">
        <v>6.5819999999999999</v>
      </c>
      <c r="C685" s="4">
        <v>6.5759999999999996</v>
      </c>
      <c r="D685" s="4">
        <v>6.5970000000000004</v>
      </c>
      <c r="E685" s="4">
        <v>6.5620000000000003</v>
      </c>
      <c r="F685" s="5">
        <f t="shared" si="10"/>
        <v>3.1956201584077623E-3</v>
      </c>
    </row>
    <row r="686" spans="1:6" ht="18">
      <c r="A686" s="2" t="s">
        <v>783</v>
      </c>
      <c r="B686" s="3">
        <v>6.5609999999999999</v>
      </c>
      <c r="C686" s="4">
        <v>6.6020000000000003</v>
      </c>
      <c r="D686" s="4">
        <v>6.6020000000000003</v>
      </c>
      <c r="E686" s="4">
        <v>6.5609999999999999</v>
      </c>
      <c r="F686" s="5">
        <f t="shared" si="10"/>
        <v>-4.8654497684221185E-3</v>
      </c>
    </row>
    <row r="687" spans="1:6" ht="18">
      <c r="A687" s="2" t="s">
        <v>785</v>
      </c>
      <c r="B687" s="3">
        <v>6.593</v>
      </c>
      <c r="C687" s="4">
        <v>6.58</v>
      </c>
      <c r="D687" s="4">
        <v>6.6050000000000004</v>
      </c>
      <c r="E687" s="4">
        <v>6.5620000000000003</v>
      </c>
      <c r="F687" s="5">
        <f t="shared" si="10"/>
        <v>3.4946476346433622E-3</v>
      </c>
    </row>
    <row r="688" spans="1:6" ht="18">
      <c r="A688" s="2" t="s">
        <v>786</v>
      </c>
      <c r="B688" s="3">
        <v>6.57</v>
      </c>
      <c r="C688" s="4">
        <v>6.6020000000000003</v>
      </c>
      <c r="D688" s="4">
        <v>6.6020000000000003</v>
      </c>
      <c r="E688" s="4">
        <v>6.5679999999999996</v>
      </c>
      <c r="F688" s="5">
        <f t="shared" si="10"/>
        <v>-3.0395160178965925E-3</v>
      </c>
    </row>
    <row r="689" spans="1:6" ht="18">
      <c r="A689" s="2" t="s">
        <v>787</v>
      </c>
      <c r="B689" s="3">
        <v>6.59</v>
      </c>
      <c r="C689" s="4">
        <v>6.5579999999999998</v>
      </c>
      <c r="D689" s="4">
        <v>6.593</v>
      </c>
      <c r="E689" s="4">
        <v>6.5510000000000002</v>
      </c>
      <c r="F689" s="5">
        <f t="shared" si="10"/>
        <v>7.3104193982237182E-3</v>
      </c>
    </row>
    <row r="690" spans="1:6" ht="18">
      <c r="A690" s="2" t="s">
        <v>788</v>
      </c>
      <c r="B690" s="3">
        <v>6.5419999999999998</v>
      </c>
      <c r="C690" s="4">
        <v>6.5430000000000001</v>
      </c>
      <c r="D690" s="4">
        <v>6.5439999999999996</v>
      </c>
      <c r="E690" s="4">
        <v>6.5140000000000002</v>
      </c>
      <c r="F690" s="5">
        <f t="shared" si="10"/>
        <v>2.6019759074348784E-3</v>
      </c>
    </row>
    <row r="691" spans="1:6" ht="18">
      <c r="A691" s="2" t="s">
        <v>789</v>
      </c>
      <c r="B691" s="3">
        <v>6.5250000000000004</v>
      </c>
      <c r="C691" s="4">
        <v>6.54</v>
      </c>
      <c r="D691" s="4">
        <v>6.5469999999999997</v>
      </c>
      <c r="E691" s="4">
        <v>6.524</v>
      </c>
      <c r="F691" s="5">
        <f t="shared" si="10"/>
        <v>2.6087638519658933E-3</v>
      </c>
    </row>
    <row r="692" spans="1:6" ht="18">
      <c r="A692" s="2" t="s">
        <v>790</v>
      </c>
      <c r="B692" s="3">
        <v>6.508</v>
      </c>
      <c r="C692" s="4">
        <v>6.5430000000000001</v>
      </c>
      <c r="D692" s="4">
        <v>6.5430000000000001</v>
      </c>
      <c r="E692" s="4">
        <v>6.508</v>
      </c>
      <c r="F692" s="5">
        <f t="shared" si="10"/>
        <v>-1.5353910585783653E-3</v>
      </c>
    </row>
    <row r="693" spans="1:6" ht="18">
      <c r="A693" s="2" t="s">
        <v>791</v>
      </c>
      <c r="B693" s="3">
        <v>6.5179999999999998</v>
      </c>
      <c r="C693" s="4">
        <v>6.4969999999999999</v>
      </c>
      <c r="D693" s="4">
        <v>6.524</v>
      </c>
      <c r="E693" s="4">
        <v>6.484</v>
      </c>
      <c r="F693" s="5">
        <f t="shared" si="10"/>
        <v>8.9382626208593333E-3</v>
      </c>
    </row>
    <row r="694" spans="1:6" ht="18">
      <c r="A694" s="2" t="s">
        <v>792</v>
      </c>
      <c r="B694" s="3">
        <v>6.46</v>
      </c>
      <c r="C694" s="4">
        <v>6.4630000000000001</v>
      </c>
      <c r="D694" s="4">
        <v>6.4690000000000003</v>
      </c>
      <c r="E694" s="4">
        <v>6.4550000000000001</v>
      </c>
      <c r="F694" s="5">
        <f t="shared" si="10"/>
        <v>9.2922416474051103E-4</v>
      </c>
    </row>
    <row r="695" spans="1:6" ht="18">
      <c r="A695" s="2" t="s">
        <v>793</v>
      </c>
      <c r="B695" s="3">
        <v>6.4539999999999997</v>
      </c>
      <c r="C695" s="4">
        <v>6.4809999999999999</v>
      </c>
      <c r="D695" s="4">
        <v>6.49</v>
      </c>
      <c r="E695" s="4">
        <v>6.4509999999999996</v>
      </c>
      <c r="F695" s="5">
        <f t="shared" si="10"/>
        <v>-2.3214434320783699E-3</v>
      </c>
    </row>
    <row r="696" spans="1:6" ht="18">
      <c r="A696" s="2" t="s">
        <v>794</v>
      </c>
      <c r="B696" s="3">
        <v>6.4690000000000003</v>
      </c>
      <c r="C696" s="4">
        <v>6.484</v>
      </c>
      <c r="D696" s="4">
        <v>6.484</v>
      </c>
      <c r="E696" s="4">
        <v>6.4690000000000003</v>
      </c>
      <c r="F696" s="5">
        <f t="shared" si="10"/>
        <v>1.2374324858199738E-3</v>
      </c>
    </row>
    <row r="697" spans="1:6" ht="18">
      <c r="A697" s="2" t="s">
        <v>795</v>
      </c>
      <c r="B697" s="3">
        <v>6.4610000000000003</v>
      </c>
      <c r="C697" s="4">
        <v>6.484</v>
      </c>
      <c r="D697" s="4">
        <v>6.484</v>
      </c>
      <c r="E697" s="4">
        <v>6.4610000000000003</v>
      </c>
      <c r="F697" s="5">
        <f t="shared" si="10"/>
        <v>-2.6277161731090583E-3</v>
      </c>
    </row>
    <row r="698" spans="1:6" ht="18">
      <c r="A698" s="2" t="s">
        <v>796</v>
      </c>
      <c r="B698" s="3">
        <v>6.4779999999999998</v>
      </c>
      <c r="C698" s="4">
        <v>6.4909999999999997</v>
      </c>
      <c r="D698" s="4">
        <v>6.4969999999999999</v>
      </c>
      <c r="E698" s="4">
        <v>6.476</v>
      </c>
      <c r="F698" s="5">
        <f t="shared" si="10"/>
        <v>2.0088085253166439E-3</v>
      </c>
    </row>
    <row r="699" spans="1:6" ht="18">
      <c r="A699" s="2" t="s">
        <v>797</v>
      </c>
      <c r="B699" s="3">
        <v>6.4649999999999999</v>
      </c>
      <c r="C699" s="4">
        <v>6.4690000000000003</v>
      </c>
      <c r="D699" s="4">
        <v>6.47</v>
      </c>
      <c r="E699" s="4">
        <v>6.4470000000000001</v>
      </c>
      <c r="F699" s="5">
        <f t="shared" si="10"/>
        <v>4.6414482151435545E-4</v>
      </c>
    </row>
    <row r="700" spans="1:6" ht="18">
      <c r="A700" s="2" t="s">
        <v>798</v>
      </c>
      <c r="B700" s="3">
        <v>6.4619999999999997</v>
      </c>
      <c r="C700" s="4">
        <v>6.4790000000000001</v>
      </c>
      <c r="D700" s="4">
        <v>6.4790000000000001</v>
      </c>
      <c r="E700" s="4">
        <v>6.45</v>
      </c>
      <c r="F700" s="5">
        <f t="shared" si="10"/>
        <v>3.0954960779590193E-4</v>
      </c>
    </row>
    <row r="701" spans="1:6" ht="18">
      <c r="A701" s="2" t="s">
        <v>799</v>
      </c>
      <c r="B701" s="3">
        <v>6.46</v>
      </c>
      <c r="C701" s="4">
        <v>6.4859999999999998</v>
      </c>
      <c r="D701" s="4">
        <v>6.4859999999999998</v>
      </c>
      <c r="E701" s="4">
        <v>6.4569999999999999</v>
      </c>
      <c r="F701" s="5">
        <f t="shared" si="10"/>
        <v>-6.1900342428382977E-4</v>
      </c>
    </row>
    <row r="702" spans="1:6" ht="18">
      <c r="A702" s="2" t="s">
        <v>800</v>
      </c>
      <c r="B702" s="3">
        <v>6.4640000000000004</v>
      </c>
      <c r="C702" s="4">
        <v>6.4829999999999997</v>
      </c>
      <c r="D702" s="4">
        <v>6.4859999999999998</v>
      </c>
      <c r="E702" s="4">
        <v>6.4619999999999997</v>
      </c>
      <c r="F702" s="5">
        <f t="shared" si="10"/>
        <v>-6.1862049606605679E-4</v>
      </c>
    </row>
    <row r="703" spans="1:6" ht="18">
      <c r="A703" s="2" t="s">
        <v>801</v>
      </c>
      <c r="B703" s="3">
        <v>6.468</v>
      </c>
      <c r="C703" s="4">
        <v>6.4450000000000003</v>
      </c>
      <c r="D703" s="4">
        <v>6.4749999999999996</v>
      </c>
      <c r="E703" s="4">
        <v>6.4450000000000003</v>
      </c>
      <c r="F703" s="5">
        <f t="shared" si="10"/>
        <v>5.1151006667704089E-3</v>
      </c>
    </row>
    <row r="704" spans="1:6" ht="18">
      <c r="A704" s="2" t="s">
        <v>802</v>
      </c>
      <c r="B704" s="3">
        <v>6.4349999999999996</v>
      </c>
      <c r="C704" s="4">
        <v>6.4009999999999998</v>
      </c>
      <c r="D704" s="4">
        <v>6.468</v>
      </c>
      <c r="E704" s="4">
        <v>6.4009999999999998</v>
      </c>
      <c r="F704" s="5">
        <f t="shared" si="10"/>
        <v>3.7365760429696623E-3</v>
      </c>
    </row>
    <row r="705" spans="1:6" ht="18">
      <c r="A705" s="2" t="s">
        <v>803</v>
      </c>
      <c r="B705" s="3">
        <v>6.4109999999999996</v>
      </c>
      <c r="C705" s="4">
        <v>6.3810000000000002</v>
      </c>
      <c r="D705" s="4">
        <v>6.415</v>
      </c>
      <c r="E705" s="4">
        <v>6.3810000000000002</v>
      </c>
      <c r="F705" s="5">
        <f t="shared" si="10"/>
        <v>5.7880490099754918E-3</v>
      </c>
    </row>
    <row r="706" spans="1:6" ht="18">
      <c r="A706" s="2" t="s">
        <v>804</v>
      </c>
      <c r="B706" s="3">
        <v>6.3739999999999997</v>
      </c>
      <c r="C706" s="4">
        <v>6.3739999999999997</v>
      </c>
      <c r="D706" s="4">
        <v>6.3769999999999998</v>
      </c>
      <c r="E706" s="4">
        <v>6.3689999999999998</v>
      </c>
      <c r="F706" s="5">
        <f t="shared" si="10"/>
        <v>1.570105519604213E-3</v>
      </c>
    </row>
    <row r="707" spans="1:6" ht="18">
      <c r="A707" s="2" t="s">
        <v>805</v>
      </c>
      <c r="B707" s="3">
        <v>6.3639999999999999</v>
      </c>
      <c r="C707" s="4">
        <v>6.3570000000000002</v>
      </c>
      <c r="D707" s="4">
        <v>6.3650000000000002</v>
      </c>
      <c r="E707" s="4">
        <v>6.3529999999999998</v>
      </c>
      <c r="F707" s="5">
        <f t="shared" si="10"/>
        <v>1.2578618010709291E-3</v>
      </c>
    </row>
    <row r="708" spans="1:6" ht="18">
      <c r="A708" s="2" t="s">
        <v>806</v>
      </c>
      <c r="B708" s="3">
        <v>6.3559999999999999</v>
      </c>
      <c r="C708" s="4">
        <v>6.3659999999999997</v>
      </c>
      <c r="D708" s="4">
        <v>6.3689999999999998</v>
      </c>
      <c r="E708" s="4">
        <v>6.3559999999999999</v>
      </c>
      <c r="F708" s="5">
        <f t="shared" ref="F708:F732" si="11">LN(B708/B709)</f>
        <v>-2.2002209096024235E-3</v>
      </c>
    </row>
    <row r="709" spans="1:6" ht="18">
      <c r="A709" s="2" t="s">
        <v>807</v>
      </c>
      <c r="B709" s="3">
        <v>6.37</v>
      </c>
      <c r="C709" s="4">
        <v>6.37</v>
      </c>
      <c r="D709" s="4">
        <v>6.3789999999999996</v>
      </c>
      <c r="E709" s="4">
        <v>6.3559999999999999</v>
      </c>
      <c r="F709" s="5">
        <f t="shared" si="11"/>
        <v>0</v>
      </c>
    </row>
    <row r="710" spans="1:6" ht="18">
      <c r="A710" s="2" t="s">
        <v>808</v>
      </c>
      <c r="B710" s="3">
        <v>6.37</v>
      </c>
      <c r="C710" s="4">
        <v>6.3559999999999999</v>
      </c>
      <c r="D710" s="4">
        <v>6.3710000000000004</v>
      </c>
      <c r="E710" s="4">
        <v>6.3470000000000004</v>
      </c>
      <c r="F710" s="5">
        <f t="shared" si="11"/>
        <v>3.4596669199093346E-3</v>
      </c>
    </row>
    <row r="711" spans="1:6" ht="18">
      <c r="A711" s="2" t="s">
        <v>809</v>
      </c>
      <c r="B711" s="3">
        <v>6.3479999999999999</v>
      </c>
      <c r="C711" s="4">
        <v>6.3659999999999997</v>
      </c>
      <c r="D711" s="4">
        <v>6.3659999999999997</v>
      </c>
      <c r="E711" s="4">
        <v>6.3470000000000004</v>
      </c>
      <c r="F711" s="5">
        <f t="shared" si="11"/>
        <v>1.5754233982954462E-4</v>
      </c>
    </row>
    <row r="712" spans="1:6" ht="18">
      <c r="A712" s="2" t="s">
        <v>810</v>
      </c>
      <c r="B712" s="3">
        <v>6.3470000000000004</v>
      </c>
      <c r="C712" s="4">
        <v>6.4020000000000001</v>
      </c>
      <c r="D712" s="4">
        <v>6.4020000000000001</v>
      </c>
      <c r="E712" s="4">
        <v>6.343</v>
      </c>
      <c r="F712" s="5">
        <f t="shared" si="11"/>
        <v>-6.9084903438115615E-3</v>
      </c>
    </row>
    <row r="713" spans="1:6" ht="18">
      <c r="A713" s="2" t="s">
        <v>811</v>
      </c>
      <c r="B713" s="3">
        <v>6.391</v>
      </c>
      <c r="C713" s="4">
        <v>6.375</v>
      </c>
      <c r="D713" s="4">
        <v>6.3929999999999998</v>
      </c>
      <c r="E713" s="4">
        <v>6.3719999999999999</v>
      </c>
      <c r="F713" s="5">
        <f t="shared" si="11"/>
        <v>5.0196183828740077E-3</v>
      </c>
    </row>
    <row r="714" spans="1:6" ht="18">
      <c r="A714" s="2" t="s">
        <v>812</v>
      </c>
      <c r="B714" s="3">
        <v>6.359</v>
      </c>
      <c r="C714" s="4">
        <v>6.3639999999999999</v>
      </c>
      <c r="D714" s="4">
        <v>6.375</v>
      </c>
      <c r="E714" s="4">
        <v>6.3559999999999999</v>
      </c>
      <c r="F714" s="5">
        <f t="shared" si="11"/>
        <v>-1.5713391039579446E-3</v>
      </c>
    </row>
    <row r="715" spans="1:6" ht="18">
      <c r="A715" s="2" t="s">
        <v>813</v>
      </c>
      <c r="B715" s="3">
        <v>6.3689999999999998</v>
      </c>
      <c r="C715" s="4">
        <v>6.3520000000000003</v>
      </c>
      <c r="D715" s="4">
        <v>6.3719999999999999</v>
      </c>
      <c r="E715" s="4">
        <v>6.3520000000000003</v>
      </c>
      <c r="F715" s="5">
        <f t="shared" si="11"/>
        <v>2.6727474443939848E-3</v>
      </c>
    </row>
    <row r="716" spans="1:6" ht="18">
      <c r="A716" s="2" t="s">
        <v>814</v>
      </c>
      <c r="B716" s="3">
        <v>6.3520000000000003</v>
      </c>
      <c r="C716" s="4">
        <v>6.3479999999999999</v>
      </c>
      <c r="D716" s="4">
        <v>6.3550000000000004</v>
      </c>
      <c r="E716" s="4">
        <v>6.34</v>
      </c>
      <c r="F716" s="5">
        <f t="shared" si="11"/>
        <v>-1.5741833956153337E-4</v>
      </c>
    </row>
    <row r="717" spans="1:6" ht="18">
      <c r="A717" s="2" t="s">
        <v>815</v>
      </c>
      <c r="B717" s="3">
        <v>6.3529999999999998</v>
      </c>
      <c r="C717" s="4">
        <v>6.36</v>
      </c>
      <c r="D717" s="4">
        <v>6.36</v>
      </c>
      <c r="E717" s="4">
        <v>6.3449999999999998</v>
      </c>
      <c r="F717" s="5">
        <f t="shared" si="11"/>
        <v>4.2590174009391841E-3</v>
      </c>
    </row>
    <row r="718" spans="1:6" ht="18">
      <c r="A718" s="2" t="s">
        <v>816</v>
      </c>
      <c r="B718" s="3">
        <v>6.3259999999999996</v>
      </c>
      <c r="C718" s="4">
        <v>6.3310000000000004</v>
      </c>
      <c r="D718" s="4">
        <v>6.3419999999999996</v>
      </c>
      <c r="E718" s="4">
        <v>6.3070000000000004</v>
      </c>
      <c r="F718" s="5">
        <f t="shared" si="11"/>
        <v>-1.4216888896452856E-3</v>
      </c>
    </row>
    <row r="719" spans="1:6" ht="18">
      <c r="A719" s="2" t="s">
        <v>817</v>
      </c>
      <c r="B719" s="3">
        <v>6.335</v>
      </c>
      <c r="C719" s="4">
        <v>6.375</v>
      </c>
      <c r="D719" s="4">
        <v>6.375</v>
      </c>
      <c r="E719" s="4">
        <v>6.3289999999999997</v>
      </c>
      <c r="F719" s="5">
        <f t="shared" si="11"/>
        <v>7.8957761701758207E-4</v>
      </c>
    </row>
    <row r="720" spans="1:6" ht="18">
      <c r="A720" s="2" t="s">
        <v>818</v>
      </c>
      <c r="B720" s="3">
        <v>6.33</v>
      </c>
      <c r="C720" s="4">
        <v>6.3380000000000001</v>
      </c>
      <c r="D720" s="4">
        <v>6.3380000000000001</v>
      </c>
      <c r="E720" s="4">
        <v>6.319</v>
      </c>
      <c r="F720" s="5">
        <f t="shared" si="11"/>
        <v>-5.8281648788035007E-3</v>
      </c>
    </row>
    <row r="721" spans="1:6" ht="18">
      <c r="A721" s="2" t="s">
        <v>819</v>
      </c>
      <c r="B721" s="3">
        <v>6.367</v>
      </c>
      <c r="C721" s="4">
        <v>6.3760000000000003</v>
      </c>
      <c r="D721" s="4">
        <v>6.3760000000000003</v>
      </c>
      <c r="E721" s="4">
        <v>6.3659999999999997</v>
      </c>
      <c r="F721" s="5">
        <f t="shared" si="11"/>
        <v>0</v>
      </c>
    </row>
    <row r="722" spans="1:6" ht="18">
      <c r="A722" s="2" t="s">
        <v>820</v>
      </c>
      <c r="B722" s="3">
        <v>6.367</v>
      </c>
      <c r="C722" s="4">
        <v>6.39</v>
      </c>
      <c r="D722" s="4">
        <v>6.39</v>
      </c>
      <c r="E722" s="4">
        <v>6.3630000000000004</v>
      </c>
      <c r="F722" s="5">
        <f t="shared" si="11"/>
        <v>4.7129055934797025E-4</v>
      </c>
    </row>
    <row r="723" spans="1:6" ht="18">
      <c r="A723" s="2" t="s">
        <v>821</v>
      </c>
      <c r="B723" s="3">
        <v>6.3639999999999999</v>
      </c>
      <c r="C723" s="4">
        <v>6.3719999999999999</v>
      </c>
      <c r="D723" s="4">
        <v>6.3769999999999998</v>
      </c>
      <c r="E723" s="4">
        <v>6.3609999999999998</v>
      </c>
      <c r="F723" s="5">
        <f t="shared" si="11"/>
        <v>2.0448296547025684E-3</v>
      </c>
    </row>
    <row r="724" spans="1:6" ht="18">
      <c r="A724" s="2" t="s">
        <v>822</v>
      </c>
      <c r="B724" s="3">
        <v>6.351</v>
      </c>
      <c r="C724" s="4">
        <v>6.3390000000000004</v>
      </c>
      <c r="D724" s="4">
        <v>6.3529999999999998</v>
      </c>
      <c r="E724" s="4">
        <v>6.3209999999999997</v>
      </c>
      <c r="F724" s="5">
        <f t="shared" si="11"/>
        <v>9.4517965448681347E-4</v>
      </c>
    </row>
    <row r="725" spans="1:6" ht="18">
      <c r="A725" s="2" t="s">
        <v>823</v>
      </c>
      <c r="B725" s="3">
        <v>6.3449999999999998</v>
      </c>
      <c r="C725" s="4">
        <v>6.351</v>
      </c>
      <c r="D725" s="4">
        <v>6.351</v>
      </c>
      <c r="E725" s="4">
        <v>6.335</v>
      </c>
      <c r="F725" s="5">
        <f t="shared" si="11"/>
        <v>-2.5184965303161975E-3</v>
      </c>
    </row>
    <row r="726" spans="1:6" ht="18">
      <c r="A726" s="2" t="s">
        <v>824</v>
      </c>
      <c r="B726" s="3">
        <v>6.3609999999999998</v>
      </c>
      <c r="C726" s="4">
        <v>6.3789999999999996</v>
      </c>
      <c r="D726" s="4">
        <v>6.3849999999999998</v>
      </c>
      <c r="E726" s="4">
        <v>6.3579999999999997</v>
      </c>
      <c r="F726" s="5">
        <f t="shared" si="11"/>
        <v>-4.7151277887326926E-4</v>
      </c>
    </row>
    <row r="727" spans="1:6" ht="18">
      <c r="A727" s="2" t="s">
        <v>825</v>
      </c>
      <c r="B727" s="3">
        <v>6.3639999999999999</v>
      </c>
      <c r="C727" s="4">
        <v>6.3929999999999998</v>
      </c>
      <c r="D727" s="4">
        <v>6.3929999999999998</v>
      </c>
      <c r="E727" s="4">
        <v>6.3550000000000004</v>
      </c>
      <c r="F727" s="5">
        <f t="shared" si="11"/>
        <v>3.4629343593849012E-3</v>
      </c>
    </row>
    <row r="728" spans="1:6" ht="18">
      <c r="A728" s="2" t="s">
        <v>826</v>
      </c>
      <c r="B728" s="3">
        <v>6.3419999999999996</v>
      </c>
      <c r="C728" s="4">
        <v>6.3609999999999998</v>
      </c>
      <c r="D728" s="4">
        <v>6.3609999999999998</v>
      </c>
      <c r="E728" s="4">
        <v>6.3419999999999996</v>
      </c>
      <c r="F728" s="5">
        <f t="shared" si="11"/>
        <v>-4.0912724259264581E-3</v>
      </c>
    </row>
    <row r="729" spans="1:6" ht="18">
      <c r="A729" s="2" t="s">
        <v>827</v>
      </c>
      <c r="B729" s="3">
        <v>6.3680000000000003</v>
      </c>
      <c r="C729" s="4">
        <v>6.3860000000000001</v>
      </c>
      <c r="D729" s="4">
        <v>6.3860000000000001</v>
      </c>
      <c r="E729" s="4">
        <v>6.3490000000000002</v>
      </c>
      <c r="F729" s="5">
        <f t="shared" si="11"/>
        <v>1.5704750719372748E-4</v>
      </c>
    </row>
    <row r="730" spans="1:6" ht="18">
      <c r="A730" s="2" t="s">
        <v>828</v>
      </c>
      <c r="B730" s="3">
        <v>6.367</v>
      </c>
      <c r="C730" s="4">
        <v>6.367</v>
      </c>
      <c r="D730" s="4">
        <v>6.3780000000000001</v>
      </c>
      <c r="E730" s="4">
        <v>6.3559999999999999</v>
      </c>
      <c r="F730" s="5">
        <f t="shared" si="11"/>
        <v>4.8807465227634645E-3</v>
      </c>
    </row>
    <row r="731" spans="1:6" ht="18">
      <c r="A731" s="2" t="s">
        <v>829</v>
      </c>
      <c r="B731" s="3">
        <v>6.3360000000000003</v>
      </c>
      <c r="C731" s="4">
        <v>6.3</v>
      </c>
      <c r="D731" s="4">
        <v>6.3380000000000001</v>
      </c>
      <c r="E731" s="4">
        <v>6.2960000000000003</v>
      </c>
      <c r="F731" s="5">
        <f t="shared" si="11"/>
        <v>6.8097499673281719E-3</v>
      </c>
    </row>
    <row r="732" spans="1:6" ht="18">
      <c r="A732" s="2" t="s">
        <v>830</v>
      </c>
      <c r="B732" s="3">
        <v>6.2930000000000001</v>
      </c>
      <c r="C732" s="4">
        <v>6.2939999999999996</v>
      </c>
      <c r="D732" s="4">
        <v>6.3040000000000003</v>
      </c>
      <c r="E732" s="4">
        <v>6.2869999999999999</v>
      </c>
      <c r="F732" s="5">
        <f t="shared" si="11"/>
        <v>-1.2704464151218886E-3</v>
      </c>
    </row>
    <row r="733" spans="1:6" ht="18">
      <c r="A733" s="2" t="s">
        <v>831</v>
      </c>
      <c r="B733" s="3">
        <v>6.3010000000000002</v>
      </c>
      <c r="C733" s="4">
        <v>6.3360000000000003</v>
      </c>
      <c r="D733" s="4">
        <v>6.3360000000000003</v>
      </c>
      <c r="E733" s="4">
        <v>6.3010000000000002</v>
      </c>
      <c r="F733" s="5"/>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485A-2C2C-41DA-8B65-839BA7F26DEB}">
  <dimension ref="B53:AY117"/>
  <sheetViews>
    <sheetView zoomScale="45" workbookViewId="0">
      <selection activeCell="K121" sqref="K121"/>
    </sheetView>
  </sheetViews>
  <sheetFormatPr defaultRowHeight="14.4"/>
  <sheetData>
    <row r="53" spans="5:51" ht="14.4" customHeight="1">
      <c r="E53" s="87" t="s">
        <v>2239</v>
      </c>
      <c r="F53" s="87"/>
      <c r="G53" s="87"/>
      <c r="H53" s="87"/>
      <c r="I53" s="87"/>
      <c r="J53" s="87"/>
      <c r="K53" s="87"/>
      <c r="L53" s="87"/>
      <c r="M53" s="87"/>
      <c r="N53" s="87"/>
      <c r="O53" s="87"/>
      <c r="P53" s="87"/>
      <c r="Q53" s="87"/>
      <c r="R53" s="87"/>
      <c r="S53" s="87"/>
      <c r="T53" s="87"/>
      <c r="AC53" s="87" t="s">
        <v>2240</v>
      </c>
      <c r="AD53" s="87"/>
      <c r="AE53" s="87"/>
      <c r="AF53" s="87"/>
      <c r="AG53" s="87"/>
      <c r="AH53" s="87"/>
      <c r="AI53" s="87"/>
      <c r="AJ53" s="87"/>
      <c r="AK53" s="87"/>
      <c r="AL53" s="87"/>
      <c r="AM53" s="87"/>
      <c r="AN53" s="87"/>
      <c r="AO53" s="87"/>
      <c r="AP53" s="87"/>
      <c r="AQ53" s="87"/>
      <c r="AR53" s="87"/>
      <c r="AS53" s="87"/>
      <c r="AT53" s="87"/>
      <c r="AU53" s="87"/>
      <c r="AV53" s="87"/>
      <c r="AW53" s="87"/>
      <c r="AX53" s="87"/>
      <c r="AY53" s="87"/>
    </row>
    <row r="54" spans="5:51" ht="14.4" customHeight="1">
      <c r="E54" s="87"/>
      <c r="F54" s="87"/>
      <c r="G54" s="87"/>
      <c r="H54" s="87"/>
      <c r="I54" s="87"/>
      <c r="J54" s="87"/>
      <c r="K54" s="87"/>
      <c r="L54" s="87"/>
      <c r="M54" s="87"/>
      <c r="N54" s="87"/>
      <c r="O54" s="87"/>
      <c r="P54" s="87"/>
      <c r="Q54" s="87"/>
      <c r="R54" s="87"/>
      <c r="S54" s="87"/>
      <c r="T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row>
    <row r="55" spans="5:51" ht="14.4" customHeight="1">
      <c r="E55" s="87"/>
      <c r="F55" s="87"/>
      <c r="G55" s="87"/>
      <c r="H55" s="87"/>
      <c r="I55" s="87"/>
      <c r="J55" s="87"/>
      <c r="K55" s="87"/>
      <c r="L55" s="87"/>
      <c r="M55" s="87"/>
      <c r="N55" s="87"/>
      <c r="O55" s="87"/>
      <c r="P55" s="87"/>
      <c r="Q55" s="87"/>
      <c r="R55" s="87"/>
      <c r="S55" s="87"/>
      <c r="T55" s="87"/>
      <c r="AC55" s="87"/>
      <c r="AD55" s="87"/>
      <c r="AE55" s="87"/>
      <c r="AF55" s="87"/>
      <c r="AG55" s="87"/>
      <c r="AH55" s="87"/>
      <c r="AI55" s="87"/>
      <c r="AJ55" s="87"/>
      <c r="AK55" s="87"/>
      <c r="AL55" s="87"/>
      <c r="AM55" s="87"/>
      <c r="AN55" s="87"/>
      <c r="AO55" s="87"/>
      <c r="AP55" s="87"/>
      <c r="AQ55" s="87"/>
      <c r="AR55" s="87"/>
      <c r="AS55" s="87"/>
      <c r="AT55" s="87"/>
      <c r="AU55" s="87"/>
      <c r="AV55" s="87"/>
      <c r="AW55" s="87"/>
      <c r="AX55" s="87"/>
      <c r="AY55" s="87"/>
    </row>
    <row r="56" spans="5:51">
      <c r="E56" s="87"/>
      <c r="F56" s="87"/>
      <c r="G56" s="87"/>
      <c r="H56" s="87"/>
      <c r="I56" s="87"/>
      <c r="J56" s="87"/>
      <c r="K56" s="87"/>
      <c r="L56" s="87"/>
      <c r="M56" s="87"/>
      <c r="N56" s="87"/>
      <c r="O56" s="87"/>
      <c r="P56" s="87"/>
      <c r="Q56" s="87"/>
      <c r="R56" s="87"/>
      <c r="S56" s="87"/>
      <c r="T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row>
    <row r="114" spans="2:32">
      <c r="B114" s="87" t="s">
        <v>2241</v>
      </c>
      <c r="C114" s="87"/>
      <c r="D114" s="87"/>
      <c r="E114" s="87"/>
      <c r="F114" s="87"/>
      <c r="G114" s="87"/>
      <c r="H114" s="87"/>
      <c r="I114" s="87"/>
      <c r="J114" s="87"/>
      <c r="K114" s="87"/>
      <c r="L114" s="87"/>
      <c r="M114" s="87"/>
      <c r="N114" s="87"/>
      <c r="O114" s="87"/>
      <c r="P114" s="87"/>
      <c r="Q114" s="87"/>
      <c r="S114" s="88" t="s">
        <v>2242</v>
      </c>
      <c r="T114" s="88"/>
      <c r="U114" s="88"/>
      <c r="V114" s="88"/>
      <c r="W114" s="88"/>
      <c r="X114" s="88"/>
      <c r="Y114" s="88"/>
      <c r="Z114" s="88"/>
      <c r="AA114" s="88"/>
      <c r="AB114" s="88"/>
      <c r="AC114" s="88"/>
      <c r="AD114" s="88"/>
      <c r="AE114" s="88"/>
      <c r="AF114" s="88"/>
    </row>
    <row r="115" spans="2:32">
      <c r="B115" s="87"/>
      <c r="C115" s="87"/>
      <c r="D115" s="87"/>
      <c r="E115" s="87"/>
      <c r="F115" s="87"/>
      <c r="G115" s="87"/>
      <c r="H115" s="87"/>
      <c r="I115" s="87"/>
      <c r="J115" s="87"/>
      <c r="K115" s="87"/>
      <c r="L115" s="87"/>
      <c r="M115" s="87"/>
      <c r="N115" s="87"/>
      <c r="O115" s="87"/>
      <c r="P115" s="87"/>
      <c r="Q115" s="87"/>
      <c r="S115" s="88"/>
      <c r="T115" s="88"/>
      <c r="U115" s="88"/>
      <c r="V115" s="88"/>
      <c r="W115" s="88"/>
      <c r="X115" s="88"/>
      <c r="Y115" s="88"/>
      <c r="Z115" s="88"/>
      <c r="AA115" s="88"/>
      <c r="AB115" s="88"/>
      <c r="AC115" s="88"/>
      <c r="AD115" s="88"/>
      <c r="AE115" s="88"/>
      <c r="AF115" s="88"/>
    </row>
    <row r="116" spans="2:32">
      <c r="B116" s="87"/>
      <c r="C116" s="87"/>
      <c r="D116" s="87"/>
      <c r="E116" s="87"/>
      <c r="F116" s="87"/>
      <c r="G116" s="87"/>
      <c r="H116" s="87"/>
      <c r="I116" s="87"/>
      <c r="J116" s="87"/>
      <c r="K116" s="87"/>
      <c r="L116" s="87"/>
      <c r="M116" s="87"/>
      <c r="N116" s="87"/>
      <c r="O116" s="87"/>
      <c r="P116" s="87"/>
      <c r="Q116" s="87"/>
      <c r="S116" s="88"/>
      <c r="T116" s="88"/>
      <c r="U116" s="88"/>
      <c r="V116" s="88"/>
      <c r="W116" s="88"/>
      <c r="X116" s="88"/>
      <c r="Y116" s="88"/>
      <c r="Z116" s="88"/>
      <c r="AA116" s="88"/>
      <c r="AB116" s="88"/>
      <c r="AC116" s="88"/>
      <c r="AD116" s="88"/>
      <c r="AE116" s="88"/>
      <c r="AF116" s="88"/>
    </row>
    <row r="117" spans="2:32" ht="27.6" customHeight="1">
      <c r="B117" s="87"/>
      <c r="C117" s="87"/>
      <c r="D117" s="87"/>
      <c r="E117" s="87"/>
      <c r="F117" s="87"/>
      <c r="G117" s="87"/>
      <c r="H117" s="87"/>
      <c r="I117" s="87"/>
      <c r="J117" s="87"/>
      <c r="K117" s="87"/>
      <c r="L117" s="87"/>
      <c r="M117" s="87"/>
      <c r="N117" s="87"/>
      <c r="O117" s="87"/>
      <c r="P117" s="87"/>
      <c r="Q117" s="87"/>
      <c r="S117" s="88"/>
      <c r="T117" s="88"/>
      <c r="U117" s="88"/>
      <c r="V117" s="88"/>
      <c r="W117" s="88"/>
      <c r="X117" s="88"/>
      <c r="Y117" s="88"/>
      <c r="Z117" s="88"/>
      <c r="AA117" s="88"/>
      <c r="AB117" s="88"/>
      <c r="AC117" s="88"/>
      <c r="AD117" s="88"/>
      <c r="AE117" s="88"/>
      <c r="AF117" s="88"/>
    </row>
  </sheetData>
  <mergeCells count="4">
    <mergeCell ref="E53:T56"/>
    <mergeCell ref="AC53:AY56"/>
    <mergeCell ref="B114:Q117"/>
    <mergeCell ref="S114:AF1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Introduction</vt:lpstr>
      <vt:lpstr>Part A</vt:lpstr>
      <vt:lpstr>Part B</vt:lpstr>
      <vt:lpstr>Part C</vt:lpstr>
      <vt:lpstr>GLENMARK Share Prices Data</vt:lpstr>
      <vt:lpstr>Nifty 50 Data</vt:lpstr>
      <vt:lpstr>AAA Corporate Bond Data</vt:lpstr>
      <vt:lpstr>Financial Statements</vt:lpstr>
      <vt:lpstr>Rglenmark</vt:lpstr>
      <vt:lpstr>Rnifty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 Natani</dc:creator>
  <cp:lastModifiedBy>Atharva Natani</cp:lastModifiedBy>
  <dcterms:created xsi:type="dcterms:W3CDTF">2024-11-12T10:38:00Z</dcterms:created>
  <dcterms:modified xsi:type="dcterms:W3CDTF">2025-01-25T13:32:59Z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680782D828C7479B8D676E57AD4A73F4_12</vt:lpwstr>
  </property>
  <property fmtid="{D5CDD505-2E9C-101B-9397-08002B2CF9AE}" pid="3" name="KSOProductBuildVer">
    <vt:lpwstr>1033-12.2.0.18911</vt:lpwstr>
  </property>
</Properties>
</file>