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D:\PS2 Preparation\Finance Roles\Coursework Projects\SAPM Projects\"/>
    </mc:Choice>
  </mc:AlternateContent>
  <xr:revisionPtr revIDLastSave="0" documentId="13_ncr:1_{8129CF7F-6D85-4C5D-A26B-AA7A1BE14226}" xr6:coauthVersionLast="47" xr6:coauthVersionMax="47" xr10:uidLastSave="{00000000-0000-0000-0000-000000000000}"/>
  <bookViews>
    <workbookView xWindow="-108" yWindow="-108" windowWidth="23256" windowHeight="13896" activeTab="2" xr2:uid="{00000000-000D-0000-FFFF-FFFF00000000}"/>
  </bookViews>
  <sheets>
    <sheet name="Introduction" sheetId="2" r:id="rId1"/>
    <sheet name="Companies used for Portfolio" sheetId="3" r:id="rId2"/>
    <sheet name="Assignment"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6" i="1" l="1"/>
  <c r="AG50" i="1"/>
  <c r="AF63" i="1"/>
  <c r="AF64" i="1" s="1"/>
  <c r="AF65" i="1" s="1"/>
  <c r="AF66" i="1" s="1"/>
  <c r="AF67" i="1" s="1"/>
  <c r="AF68" i="1" s="1"/>
  <c r="AF69" i="1" s="1"/>
  <c r="AF70" i="1" s="1"/>
  <c r="AF71" i="1" s="1"/>
  <c r="AF72" i="1" s="1"/>
  <c r="AF73" i="1" s="1"/>
  <c r="AF74" i="1" s="1"/>
  <c r="AF75" i="1" s="1"/>
  <c r="AF76" i="1" s="1"/>
  <c r="AF77" i="1" s="1"/>
  <c r="AF78" i="1" s="1"/>
  <c r="AF79" i="1" s="1"/>
  <c r="AF80" i="1" s="1"/>
  <c r="AF81" i="1" s="1"/>
  <c r="AF82" i="1" s="1"/>
  <c r="AF83" i="1" s="1"/>
  <c r="AF84" i="1" s="1"/>
  <c r="AF85" i="1" s="1"/>
  <c r="AF86" i="1" s="1"/>
  <c r="AF87" i="1" s="1"/>
  <c r="AF88" i="1" s="1"/>
  <c r="AF89" i="1" s="1"/>
  <c r="AF90" i="1" s="1"/>
  <c r="AF91" i="1" s="1"/>
  <c r="AF92" i="1" s="1"/>
  <c r="AF93" i="1" s="1"/>
  <c r="AF94" i="1" s="1"/>
  <c r="AF95" i="1" s="1"/>
  <c r="AF96" i="1" s="1"/>
  <c r="AF97" i="1" s="1"/>
  <c r="AF98" i="1" s="1"/>
  <c r="AF99" i="1" s="1"/>
  <c r="AF100" i="1" s="1"/>
  <c r="AF101" i="1" s="1"/>
  <c r="AF102" i="1" s="1"/>
  <c r="AF103" i="1" s="1"/>
  <c r="AF104" i="1" s="1"/>
  <c r="AF105" i="1" s="1"/>
  <c r="AF106" i="1" s="1"/>
  <c r="AF107" i="1" s="1"/>
  <c r="AF108" i="1" s="1"/>
  <c r="AF109" i="1" s="1"/>
  <c r="AF110" i="1" s="1"/>
  <c r="AF111" i="1" s="1"/>
  <c r="AF112" i="1" s="1"/>
  <c r="AF113" i="1" s="1"/>
  <c r="AF114" i="1" s="1"/>
  <c r="AF115" i="1" s="1"/>
  <c r="AF116" i="1" s="1"/>
  <c r="AF117" i="1" s="1"/>
  <c r="AF118" i="1" s="1"/>
  <c r="AF119" i="1" s="1"/>
  <c r="AF120" i="1" s="1"/>
  <c r="AF121" i="1" s="1"/>
  <c r="AF122" i="1" s="1"/>
  <c r="AF123" i="1" s="1"/>
  <c r="AF124" i="1" s="1"/>
  <c r="AF125" i="1" s="1"/>
  <c r="AF126" i="1" s="1"/>
  <c r="AF127" i="1" s="1"/>
  <c r="AF128" i="1" s="1"/>
  <c r="AF129" i="1" s="1"/>
  <c r="AF130" i="1" s="1"/>
  <c r="AF131" i="1" s="1"/>
  <c r="AF132" i="1" s="1"/>
  <c r="AF133" i="1" s="1"/>
  <c r="AF134" i="1" s="1"/>
  <c r="AF135" i="1" s="1"/>
  <c r="AF136" i="1" s="1"/>
  <c r="AF137" i="1" s="1"/>
  <c r="AF138" i="1" s="1"/>
  <c r="AF139" i="1" s="1"/>
  <c r="AF140" i="1" s="1"/>
  <c r="AF141" i="1" s="1"/>
  <c r="AF142" i="1" s="1"/>
  <c r="AF143" i="1" s="1"/>
  <c r="AF144" i="1" s="1"/>
  <c r="AF145" i="1" s="1"/>
  <c r="AF146" i="1" s="1"/>
  <c r="AF147" i="1" s="1"/>
  <c r="AF148" i="1" s="1"/>
  <c r="AF149" i="1" s="1"/>
  <c r="AF150" i="1" s="1"/>
  <c r="AF151" i="1" s="1"/>
  <c r="AF152" i="1" s="1"/>
  <c r="AF153" i="1" s="1"/>
  <c r="AF154" i="1" s="1"/>
  <c r="AF155" i="1" s="1"/>
  <c r="AF156" i="1" s="1"/>
  <c r="AF157" i="1" s="1"/>
  <c r="AF158" i="1" s="1"/>
  <c r="AF159" i="1" s="1"/>
  <c r="AF160" i="1" s="1"/>
  <c r="AF161" i="1" s="1"/>
  <c r="AF162" i="1" s="1"/>
  <c r="AF163" i="1" s="1"/>
  <c r="AF164" i="1" s="1"/>
  <c r="AF165" i="1" s="1"/>
  <c r="AF166" i="1" s="1"/>
  <c r="AF167" i="1" s="1"/>
  <c r="AF168" i="1" s="1"/>
  <c r="AF169" i="1" s="1"/>
  <c r="AF170" i="1" s="1"/>
  <c r="AF171" i="1" s="1"/>
  <c r="AF172" i="1" s="1"/>
  <c r="AF173" i="1" s="1"/>
  <c r="AF174" i="1" s="1"/>
  <c r="AF175" i="1" s="1"/>
  <c r="AF176" i="1" s="1"/>
  <c r="AF177" i="1" s="1"/>
  <c r="AF178" i="1" s="1"/>
  <c r="AF179" i="1" s="1"/>
  <c r="AF180" i="1" s="1"/>
  <c r="AF181" i="1" s="1"/>
  <c r="AF182" i="1" s="1"/>
  <c r="AF183" i="1" s="1"/>
  <c r="AF184" i="1" s="1"/>
  <c r="AF185" i="1" s="1"/>
  <c r="AF186" i="1" s="1"/>
  <c r="AF187" i="1" s="1"/>
  <c r="AF188" i="1" s="1"/>
  <c r="AF189" i="1" s="1"/>
  <c r="AF190" i="1" s="1"/>
  <c r="AF191" i="1" s="1"/>
  <c r="AF192" i="1" s="1"/>
  <c r="AF193" i="1" s="1"/>
  <c r="AF194" i="1" s="1"/>
  <c r="AF195" i="1" s="1"/>
  <c r="AF196" i="1" s="1"/>
  <c r="AF197" i="1" s="1"/>
  <c r="AF198" i="1" s="1"/>
  <c r="AF199" i="1" s="1"/>
  <c r="AF200" i="1" s="1"/>
  <c r="AF201" i="1" s="1"/>
  <c r="AF202" i="1" s="1"/>
  <c r="AF203" i="1" s="1"/>
  <c r="AF204" i="1" s="1"/>
  <c r="AF205" i="1" s="1"/>
  <c r="AF206" i="1" s="1"/>
  <c r="AF207" i="1" s="1"/>
  <c r="AF208" i="1" s="1"/>
  <c r="AF209" i="1" s="1"/>
  <c r="AF210" i="1" s="1"/>
  <c r="AF211" i="1" s="1"/>
  <c r="AF212" i="1" s="1"/>
  <c r="AF213" i="1" s="1"/>
  <c r="AF214" i="1" s="1"/>
  <c r="AF215" i="1" s="1"/>
  <c r="AF216" i="1" s="1"/>
  <c r="AF217" i="1" s="1"/>
  <c r="AF218" i="1" s="1"/>
  <c r="AF219" i="1" s="1"/>
  <c r="AF220" i="1" s="1"/>
  <c r="AF221" i="1" s="1"/>
  <c r="AF222" i="1" s="1"/>
  <c r="AF223" i="1" s="1"/>
  <c r="AF224" i="1" s="1"/>
  <c r="AF225" i="1" s="1"/>
  <c r="AF226" i="1" s="1"/>
  <c r="AF227" i="1" s="1"/>
  <c r="AF228" i="1" s="1"/>
  <c r="AF229" i="1" s="1"/>
  <c r="AF230" i="1" s="1"/>
  <c r="AF231" i="1" s="1"/>
  <c r="AF232" i="1" s="1"/>
  <c r="AF233" i="1" s="1"/>
  <c r="AF234" i="1" s="1"/>
  <c r="AF235" i="1" s="1"/>
  <c r="AF236" i="1" s="1"/>
  <c r="AF237" i="1" s="1"/>
  <c r="AF238" i="1" s="1"/>
  <c r="AF239" i="1" s="1"/>
  <c r="AF240" i="1" s="1"/>
  <c r="AF241" i="1" s="1"/>
  <c r="AF242" i="1" s="1"/>
  <c r="AF243" i="1" s="1"/>
  <c r="AF244" i="1" s="1"/>
  <c r="AF245" i="1" s="1"/>
  <c r="AF246" i="1" s="1"/>
  <c r="AF247" i="1" s="1"/>
  <c r="AF248" i="1" s="1"/>
  <c r="AF249" i="1" s="1"/>
  <c r="AF250" i="1" s="1"/>
  <c r="AF251" i="1" s="1"/>
  <c r="AF252" i="1" s="1"/>
  <c r="AF253" i="1" s="1"/>
  <c r="AF254" i="1" s="1"/>
  <c r="AF255" i="1" s="1"/>
  <c r="AF256" i="1" s="1"/>
  <c r="AF257" i="1" s="1"/>
  <c r="AF258" i="1" s="1"/>
  <c r="AF259" i="1" s="1"/>
  <c r="AF260" i="1" s="1"/>
  <c r="AF261" i="1" s="1"/>
  <c r="AF262" i="1" s="1"/>
  <c r="AF263" i="1" s="1"/>
  <c r="AF264" i="1" s="1"/>
  <c r="AF265" i="1" s="1"/>
  <c r="AF266" i="1" s="1"/>
  <c r="AF267" i="1" s="1"/>
  <c r="AF268" i="1" s="1"/>
  <c r="AF269" i="1" s="1"/>
  <c r="AF270" i="1" s="1"/>
  <c r="AF271" i="1" s="1"/>
  <c r="AF272" i="1" s="1"/>
  <c r="AF273" i="1" s="1"/>
  <c r="AF274" i="1" s="1"/>
  <c r="AF275" i="1" s="1"/>
  <c r="AF276" i="1" s="1"/>
  <c r="AF277" i="1" s="1"/>
  <c r="AF278" i="1" s="1"/>
  <c r="AF279" i="1" s="1"/>
  <c r="AF280" i="1" s="1"/>
  <c r="AF281" i="1" s="1"/>
  <c r="AF282" i="1" s="1"/>
  <c r="AF283" i="1" s="1"/>
  <c r="AF284" i="1" s="1"/>
  <c r="AF285" i="1" s="1"/>
  <c r="AF286" i="1" s="1"/>
  <c r="AF287" i="1" s="1"/>
  <c r="AF288" i="1" s="1"/>
  <c r="AF289" i="1" s="1"/>
  <c r="AF290" i="1" s="1"/>
  <c r="AF291" i="1" s="1"/>
  <c r="AF292" i="1" s="1"/>
  <c r="AF293" i="1" s="1"/>
  <c r="AF294" i="1" s="1"/>
  <c r="AF295" i="1" s="1"/>
  <c r="AF296" i="1" s="1"/>
  <c r="AF297" i="1" s="1"/>
  <c r="AF298" i="1" s="1"/>
  <c r="AF299" i="1" s="1"/>
  <c r="AF300" i="1" s="1"/>
  <c r="AF301" i="1" s="1"/>
  <c r="AF302" i="1" s="1"/>
  <c r="AF303" i="1" s="1"/>
  <c r="AF304" i="1" s="1"/>
  <c r="AF305" i="1" s="1"/>
  <c r="AF306" i="1" s="1"/>
  <c r="AF307" i="1" s="1"/>
  <c r="AF308" i="1" s="1"/>
  <c r="AF309" i="1" s="1"/>
  <c r="AF310" i="1" s="1"/>
  <c r="AF311" i="1" s="1"/>
  <c r="AF312" i="1" s="1"/>
  <c r="AF313" i="1" s="1"/>
  <c r="AF314" i="1" s="1"/>
  <c r="AF315" i="1" s="1"/>
  <c r="AF316" i="1" s="1"/>
  <c r="AF317" i="1" s="1"/>
  <c r="AF318" i="1" s="1"/>
  <c r="AF319" i="1" s="1"/>
  <c r="AF320" i="1" s="1"/>
  <c r="AF321" i="1" s="1"/>
  <c r="AF322" i="1" s="1"/>
  <c r="AF323" i="1" s="1"/>
  <c r="AF324" i="1" s="1"/>
  <c r="AF325" i="1" s="1"/>
  <c r="AF326" i="1" s="1"/>
  <c r="AF327" i="1" s="1"/>
  <c r="AF328" i="1" s="1"/>
  <c r="AF329" i="1" s="1"/>
  <c r="AF330" i="1" s="1"/>
  <c r="AF331" i="1" s="1"/>
  <c r="AF332" i="1" s="1"/>
  <c r="AF333" i="1" s="1"/>
  <c r="AF334" i="1" s="1"/>
  <c r="AF335" i="1" s="1"/>
  <c r="AF336" i="1" s="1"/>
  <c r="AF337" i="1" s="1"/>
  <c r="AF338" i="1" s="1"/>
  <c r="AF339" i="1" s="1"/>
  <c r="AF340" i="1" s="1"/>
  <c r="AF341" i="1" s="1"/>
  <c r="AF342" i="1" s="1"/>
  <c r="AF343" i="1" s="1"/>
  <c r="AF344" i="1" s="1"/>
  <c r="AF345" i="1" s="1"/>
  <c r="AF346" i="1" s="1"/>
  <c r="AF347" i="1" s="1"/>
  <c r="AF348" i="1" s="1"/>
  <c r="AF349" i="1" s="1"/>
  <c r="AF350" i="1" s="1"/>
  <c r="AF351" i="1" s="1"/>
  <c r="AF352" i="1" s="1"/>
  <c r="AF353" i="1" s="1"/>
  <c r="AF354" i="1" s="1"/>
  <c r="AF355" i="1" s="1"/>
  <c r="AF356" i="1" s="1"/>
  <c r="AF357" i="1" s="1"/>
  <c r="AF358" i="1" s="1"/>
  <c r="AF359" i="1" s="1"/>
  <c r="AF360" i="1" s="1"/>
  <c r="AF361" i="1" s="1"/>
  <c r="AF362" i="1" s="1"/>
  <c r="AF363" i="1" s="1"/>
  <c r="AF364" i="1" s="1"/>
  <c r="AF365" i="1" s="1"/>
  <c r="AF366" i="1" s="1"/>
  <c r="AF367" i="1" s="1"/>
  <c r="AF368" i="1" s="1"/>
  <c r="AF369" i="1" s="1"/>
  <c r="AF370" i="1" s="1"/>
  <c r="AF371" i="1" s="1"/>
  <c r="AF372" i="1" s="1"/>
  <c r="AF373" i="1" s="1"/>
  <c r="AF374" i="1" s="1"/>
  <c r="AF375" i="1" s="1"/>
  <c r="AF376" i="1" s="1"/>
  <c r="AF377" i="1" s="1"/>
  <c r="AF378" i="1" s="1"/>
  <c r="AF379" i="1" s="1"/>
  <c r="AF380" i="1" s="1"/>
  <c r="AF381" i="1" s="1"/>
  <c r="AF382" i="1" s="1"/>
  <c r="AF383" i="1" s="1"/>
  <c r="AF384" i="1" s="1"/>
  <c r="AF385" i="1" s="1"/>
  <c r="AF386" i="1" s="1"/>
  <c r="AF387" i="1" s="1"/>
  <c r="AF388" i="1" s="1"/>
  <c r="AF389" i="1" s="1"/>
  <c r="AF390" i="1" s="1"/>
  <c r="AF391" i="1" s="1"/>
  <c r="AF392" i="1" s="1"/>
  <c r="AF393" i="1" s="1"/>
  <c r="AF394" i="1" s="1"/>
  <c r="AF395" i="1" s="1"/>
  <c r="AF396" i="1" s="1"/>
  <c r="AF397" i="1" s="1"/>
  <c r="AF398" i="1" s="1"/>
  <c r="AF399" i="1" s="1"/>
  <c r="AF400" i="1" s="1"/>
  <c r="AF401" i="1" s="1"/>
  <c r="AF402" i="1" s="1"/>
  <c r="AF403" i="1" s="1"/>
  <c r="AF404" i="1" s="1"/>
  <c r="AF405" i="1" s="1"/>
  <c r="AF406" i="1" s="1"/>
  <c r="AF407" i="1" s="1"/>
  <c r="AF408" i="1" s="1"/>
  <c r="AF409" i="1" s="1"/>
  <c r="AF410" i="1" s="1"/>
  <c r="AF411" i="1" s="1"/>
  <c r="AF412" i="1" s="1"/>
  <c r="AF413" i="1" s="1"/>
  <c r="AF414" i="1" s="1"/>
  <c r="AF415" i="1" s="1"/>
  <c r="AF416" i="1" s="1"/>
  <c r="AF417" i="1" s="1"/>
  <c r="AF418" i="1" s="1"/>
  <c r="AF419" i="1" s="1"/>
  <c r="AF420" i="1" s="1"/>
  <c r="AF421" i="1" s="1"/>
  <c r="AF422" i="1" s="1"/>
  <c r="AF423" i="1" s="1"/>
  <c r="AF424" i="1" s="1"/>
  <c r="AF425" i="1" s="1"/>
  <c r="AF426" i="1" s="1"/>
  <c r="AF427" i="1" s="1"/>
  <c r="AF428" i="1" s="1"/>
  <c r="AF429" i="1" s="1"/>
  <c r="AF430" i="1" s="1"/>
  <c r="AF431" i="1" s="1"/>
  <c r="AF432" i="1" s="1"/>
  <c r="AF433" i="1" s="1"/>
  <c r="AF434" i="1" s="1"/>
  <c r="AF435" i="1" s="1"/>
  <c r="AF436" i="1" s="1"/>
  <c r="AF437" i="1" s="1"/>
  <c r="AF438" i="1" s="1"/>
  <c r="AF439" i="1" s="1"/>
  <c r="AF440" i="1" s="1"/>
  <c r="AF441" i="1" s="1"/>
  <c r="AF442" i="1" s="1"/>
  <c r="AF443" i="1" s="1"/>
  <c r="AF444" i="1" s="1"/>
  <c r="AF445" i="1" s="1"/>
  <c r="AF446" i="1" s="1"/>
  <c r="AF447" i="1" s="1"/>
  <c r="AF448" i="1" s="1"/>
  <c r="AF449" i="1" s="1"/>
  <c r="AF450" i="1" s="1"/>
  <c r="AF451" i="1" s="1"/>
  <c r="AF452" i="1" s="1"/>
  <c r="AF453" i="1" s="1"/>
  <c r="AF454" i="1" s="1"/>
  <c r="AF455" i="1" s="1"/>
  <c r="AF456" i="1" s="1"/>
  <c r="AF457" i="1" s="1"/>
  <c r="AF458" i="1" s="1"/>
  <c r="AF459" i="1" s="1"/>
  <c r="AF460" i="1" s="1"/>
  <c r="AF461" i="1" s="1"/>
  <c r="AF462" i="1" s="1"/>
  <c r="AF463" i="1" s="1"/>
  <c r="AF464" i="1" s="1"/>
  <c r="AF465" i="1" s="1"/>
  <c r="AF466" i="1" s="1"/>
  <c r="AF467" i="1" s="1"/>
  <c r="AF468" i="1" s="1"/>
  <c r="AF469" i="1" s="1"/>
  <c r="AF470" i="1" s="1"/>
  <c r="AF471" i="1" s="1"/>
  <c r="AF472" i="1" s="1"/>
  <c r="AF473" i="1" s="1"/>
  <c r="AF474" i="1" s="1"/>
  <c r="AF475" i="1" s="1"/>
  <c r="AF476" i="1" s="1"/>
  <c r="AF477" i="1" s="1"/>
  <c r="AF478" i="1" s="1"/>
  <c r="AF479" i="1" s="1"/>
  <c r="AF480" i="1" s="1"/>
  <c r="AF481" i="1" s="1"/>
  <c r="AF482" i="1" s="1"/>
  <c r="AF483" i="1" s="1"/>
  <c r="AF484" i="1" s="1"/>
  <c r="AF485" i="1" s="1"/>
  <c r="AF486" i="1" s="1"/>
  <c r="AF487" i="1" s="1"/>
  <c r="AF488" i="1" s="1"/>
  <c r="AF489" i="1" s="1"/>
  <c r="AF490" i="1" s="1"/>
  <c r="AF491" i="1" s="1"/>
  <c r="AF492" i="1" s="1"/>
  <c r="AF493" i="1" s="1"/>
  <c r="AF494" i="1" s="1"/>
  <c r="AF495" i="1" s="1"/>
  <c r="AF496" i="1" s="1"/>
  <c r="AF497" i="1" s="1"/>
  <c r="AF498" i="1" s="1"/>
  <c r="AF499" i="1" s="1"/>
  <c r="AF500" i="1" s="1"/>
  <c r="AF501" i="1" s="1"/>
  <c r="AF502" i="1" s="1"/>
  <c r="AF503" i="1" s="1"/>
  <c r="AF504" i="1" s="1"/>
  <c r="AF505" i="1" s="1"/>
  <c r="AF506" i="1" s="1"/>
  <c r="AF507" i="1" s="1"/>
  <c r="AF508" i="1" s="1"/>
  <c r="AF509" i="1" s="1"/>
  <c r="AF510" i="1" s="1"/>
  <c r="AF511" i="1" s="1"/>
  <c r="AF512" i="1" s="1"/>
  <c r="AF513" i="1" s="1"/>
  <c r="AF514" i="1" s="1"/>
  <c r="AF515" i="1" s="1"/>
  <c r="AF516" i="1" s="1"/>
  <c r="AF517" i="1" s="1"/>
  <c r="AF518" i="1" s="1"/>
  <c r="AF519" i="1" s="1"/>
  <c r="AF520" i="1" s="1"/>
  <c r="AF521" i="1" s="1"/>
  <c r="AF522" i="1" s="1"/>
  <c r="AF523" i="1" s="1"/>
  <c r="AF524" i="1" s="1"/>
  <c r="AF525" i="1" s="1"/>
  <c r="AF526" i="1" s="1"/>
  <c r="AF527" i="1" s="1"/>
  <c r="AF528" i="1" s="1"/>
  <c r="AF529" i="1" s="1"/>
  <c r="AF530" i="1" s="1"/>
  <c r="AF531" i="1" s="1"/>
  <c r="AF532" i="1" s="1"/>
  <c r="AF533" i="1" s="1"/>
  <c r="AF534" i="1" s="1"/>
  <c r="AF535" i="1" s="1"/>
  <c r="AF536" i="1" s="1"/>
  <c r="AF537" i="1" s="1"/>
  <c r="AF538" i="1" s="1"/>
  <c r="AF539" i="1" s="1"/>
  <c r="AF540" i="1" s="1"/>
  <c r="AF541" i="1" s="1"/>
  <c r="AF542" i="1" s="1"/>
  <c r="AF543" i="1" s="1"/>
  <c r="AF544" i="1" s="1"/>
  <c r="AF545" i="1" s="1"/>
  <c r="AF546" i="1" s="1"/>
  <c r="AF547" i="1" s="1"/>
  <c r="AF548" i="1" s="1"/>
  <c r="AF549" i="1" s="1"/>
  <c r="AF550" i="1" s="1"/>
  <c r="AF551" i="1" s="1"/>
  <c r="AF552" i="1" s="1"/>
  <c r="AF553" i="1" s="1"/>
  <c r="AF554" i="1" s="1"/>
  <c r="AF555" i="1" s="1"/>
  <c r="AF556" i="1" s="1"/>
  <c r="AF557" i="1" s="1"/>
  <c r="AF558" i="1" s="1"/>
  <c r="AF559" i="1" s="1"/>
  <c r="AF560" i="1" s="1"/>
  <c r="AF561" i="1" s="1"/>
  <c r="AF562" i="1" s="1"/>
  <c r="AF563" i="1" s="1"/>
  <c r="AF564" i="1" s="1"/>
  <c r="AF565" i="1" s="1"/>
  <c r="AF566" i="1" s="1"/>
  <c r="AF567" i="1" s="1"/>
  <c r="AF568" i="1" s="1"/>
  <c r="AF569" i="1" s="1"/>
  <c r="AF570" i="1" s="1"/>
  <c r="AF571" i="1" s="1"/>
  <c r="AF572" i="1" s="1"/>
  <c r="AF573" i="1" s="1"/>
  <c r="AF574" i="1" s="1"/>
  <c r="AF575" i="1" s="1"/>
  <c r="AF576" i="1" s="1"/>
  <c r="AF577" i="1" s="1"/>
  <c r="AF578" i="1" s="1"/>
  <c r="AF579" i="1" s="1"/>
  <c r="AF580" i="1" s="1"/>
  <c r="AF581" i="1" s="1"/>
  <c r="AF582" i="1" s="1"/>
  <c r="AF583" i="1" s="1"/>
  <c r="AF584" i="1" s="1"/>
  <c r="AF585" i="1" s="1"/>
  <c r="AF586" i="1" s="1"/>
  <c r="AF587" i="1" s="1"/>
  <c r="AF588" i="1" s="1"/>
  <c r="AF589" i="1" s="1"/>
  <c r="AF590" i="1" s="1"/>
  <c r="AF591" i="1" s="1"/>
  <c r="AF592" i="1" s="1"/>
  <c r="AF593" i="1" s="1"/>
  <c r="AF594" i="1" s="1"/>
  <c r="AF595" i="1" s="1"/>
  <c r="AF596" i="1" s="1"/>
  <c r="AF597" i="1" s="1"/>
  <c r="AF598" i="1" s="1"/>
  <c r="AF599" i="1" s="1"/>
  <c r="AF600" i="1" s="1"/>
  <c r="AF601" i="1" s="1"/>
  <c r="AF602" i="1" s="1"/>
  <c r="AF603" i="1" s="1"/>
  <c r="AF604" i="1" s="1"/>
  <c r="AF605" i="1" s="1"/>
  <c r="AF606" i="1" s="1"/>
  <c r="AF607" i="1" s="1"/>
  <c r="AF608" i="1" s="1"/>
  <c r="AF609" i="1" s="1"/>
  <c r="AF610" i="1" s="1"/>
  <c r="AF611" i="1" s="1"/>
  <c r="AF612" i="1" s="1"/>
  <c r="AF613" i="1" s="1"/>
  <c r="AF614" i="1" s="1"/>
  <c r="AF615" i="1" s="1"/>
  <c r="AF616" i="1" s="1"/>
  <c r="AF617" i="1" s="1"/>
  <c r="AF618" i="1" s="1"/>
  <c r="AF619" i="1" s="1"/>
  <c r="AF620" i="1" s="1"/>
  <c r="AF621" i="1" s="1"/>
  <c r="AF622" i="1" s="1"/>
  <c r="AF623" i="1" s="1"/>
  <c r="AF624" i="1" s="1"/>
  <c r="AF625" i="1" s="1"/>
  <c r="AF626" i="1" s="1"/>
  <c r="AF627" i="1" s="1"/>
  <c r="AF628" i="1" s="1"/>
  <c r="AF629" i="1" s="1"/>
  <c r="AF630" i="1" s="1"/>
  <c r="AF631" i="1" s="1"/>
  <c r="AF632" i="1" s="1"/>
  <c r="AF633" i="1" s="1"/>
  <c r="AF634" i="1" s="1"/>
  <c r="AF635" i="1" s="1"/>
  <c r="AF636" i="1" s="1"/>
  <c r="AF637" i="1" s="1"/>
  <c r="AF638" i="1" s="1"/>
  <c r="AF639" i="1" s="1"/>
  <c r="AF640" i="1" s="1"/>
  <c r="AF641" i="1" s="1"/>
  <c r="AF642" i="1" s="1"/>
  <c r="AF643" i="1" s="1"/>
  <c r="AF644" i="1" s="1"/>
  <c r="AF645" i="1" s="1"/>
  <c r="AF646" i="1" s="1"/>
  <c r="AF647" i="1" s="1"/>
  <c r="AF648" i="1" s="1"/>
  <c r="AF649" i="1" s="1"/>
  <c r="AF650" i="1" s="1"/>
  <c r="AF651" i="1" s="1"/>
  <c r="AF652" i="1" s="1"/>
  <c r="AF653" i="1" s="1"/>
  <c r="AF654" i="1" s="1"/>
  <c r="AF655" i="1" s="1"/>
  <c r="AF656" i="1" s="1"/>
  <c r="AF657" i="1" s="1"/>
  <c r="AF658" i="1" s="1"/>
  <c r="AF659" i="1" s="1"/>
  <c r="AF660" i="1" s="1"/>
  <c r="AF661" i="1" s="1"/>
  <c r="AF662" i="1" s="1"/>
  <c r="AF663" i="1" s="1"/>
  <c r="AF664" i="1" s="1"/>
  <c r="AF665" i="1" s="1"/>
  <c r="AF666" i="1" s="1"/>
  <c r="AF667" i="1" s="1"/>
  <c r="AF668" i="1" s="1"/>
  <c r="AF669" i="1" s="1"/>
  <c r="AF670" i="1" s="1"/>
  <c r="AF671" i="1" s="1"/>
  <c r="AF672" i="1" s="1"/>
  <c r="AF673" i="1" s="1"/>
  <c r="AF674" i="1" s="1"/>
  <c r="AF675" i="1" s="1"/>
  <c r="AF676" i="1" s="1"/>
  <c r="AF677" i="1" s="1"/>
  <c r="AF678" i="1" s="1"/>
  <c r="AF679" i="1" s="1"/>
  <c r="AF680" i="1" s="1"/>
  <c r="AF681" i="1" s="1"/>
  <c r="AF682" i="1" s="1"/>
  <c r="AF683" i="1" s="1"/>
  <c r="AF684" i="1" s="1"/>
  <c r="AF685" i="1" s="1"/>
  <c r="AF686" i="1" s="1"/>
  <c r="AF687" i="1" s="1"/>
  <c r="AF688" i="1" s="1"/>
  <c r="AF689" i="1" s="1"/>
  <c r="AF690" i="1" s="1"/>
  <c r="AF691" i="1" s="1"/>
  <c r="AF692" i="1" s="1"/>
  <c r="AF693" i="1" s="1"/>
  <c r="AF694" i="1" s="1"/>
  <c r="AF695" i="1" s="1"/>
  <c r="AF696" i="1" s="1"/>
  <c r="AF697" i="1" s="1"/>
  <c r="AF698" i="1" s="1"/>
  <c r="AF699" i="1" s="1"/>
  <c r="AF700" i="1" s="1"/>
  <c r="AF701" i="1" s="1"/>
  <c r="AF702" i="1" s="1"/>
  <c r="AF703" i="1" s="1"/>
  <c r="AF704" i="1" s="1"/>
  <c r="AF705" i="1" s="1"/>
  <c r="AF706" i="1" s="1"/>
  <c r="AF707" i="1" s="1"/>
  <c r="AF708" i="1" s="1"/>
  <c r="AF709" i="1" s="1"/>
  <c r="AF710" i="1" s="1"/>
  <c r="AF711" i="1" s="1"/>
  <c r="AF712" i="1" s="1"/>
  <c r="AF713" i="1" s="1"/>
  <c r="AF714" i="1" s="1"/>
  <c r="AF715" i="1" s="1"/>
  <c r="AF716" i="1" s="1"/>
  <c r="AF717" i="1" s="1"/>
  <c r="AF718" i="1" s="1"/>
  <c r="AF719" i="1" s="1"/>
  <c r="AF720" i="1" s="1"/>
  <c r="AF721" i="1" s="1"/>
  <c r="AF722" i="1" s="1"/>
  <c r="AF723" i="1" s="1"/>
  <c r="AF724" i="1" s="1"/>
  <c r="AF725" i="1" s="1"/>
  <c r="AF726" i="1" s="1"/>
  <c r="AF727" i="1" s="1"/>
  <c r="AF728" i="1" s="1"/>
  <c r="AF729" i="1" s="1"/>
  <c r="AF730" i="1" s="1"/>
  <c r="AF731" i="1" s="1"/>
  <c r="AF732" i="1" s="1"/>
  <c r="AF733" i="1" s="1"/>
  <c r="AF734" i="1" s="1"/>
  <c r="AF735" i="1" s="1"/>
  <c r="AF736" i="1" s="1"/>
  <c r="AF737" i="1" s="1"/>
  <c r="AF738" i="1" s="1"/>
  <c r="AF739" i="1" s="1"/>
  <c r="AF740" i="1" s="1"/>
  <c r="AF741" i="1" s="1"/>
  <c r="AF742" i="1" s="1"/>
  <c r="AF743" i="1" s="1"/>
  <c r="AF744" i="1" s="1"/>
  <c r="AF745" i="1" s="1"/>
  <c r="AF746" i="1" s="1"/>
  <c r="AF747" i="1" s="1"/>
  <c r="AF748" i="1" s="1"/>
  <c r="AF749" i="1" s="1"/>
  <c r="AF750" i="1" s="1"/>
  <c r="AF751" i="1" s="1"/>
  <c r="AF752" i="1" s="1"/>
  <c r="AF753" i="1" s="1"/>
  <c r="AF754" i="1" s="1"/>
  <c r="AF755" i="1" s="1"/>
  <c r="AF756" i="1" s="1"/>
  <c r="AF757" i="1" s="1"/>
  <c r="AF758" i="1" s="1"/>
  <c r="AF759" i="1" s="1"/>
  <c r="AF760" i="1" s="1"/>
  <c r="AF761" i="1" s="1"/>
  <c r="AF762" i="1" s="1"/>
  <c r="AF763" i="1" s="1"/>
  <c r="AF764" i="1" s="1"/>
  <c r="AF765" i="1" s="1"/>
  <c r="AF766" i="1" s="1"/>
  <c r="AF767" i="1" s="1"/>
  <c r="AF768" i="1" s="1"/>
  <c r="AF769" i="1" s="1"/>
  <c r="AF770" i="1" s="1"/>
  <c r="AF771" i="1" s="1"/>
  <c r="AF772" i="1" s="1"/>
  <c r="AF773" i="1" s="1"/>
  <c r="AF774" i="1" s="1"/>
  <c r="AF775" i="1" s="1"/>
  <c r="AF776" i="1" s="1"/>
  <c r="AF777" i="1" s="1"/>
  <c r="AF778" i="1" s="1"/>
  <c r="AF779" i="1" s="1"/>
  <c r="AF780" i="1" s="1"/>
  <c r="AF781" i="1" s="1"/>
  <c r="AF782" i="1" s="1"/>
  <c r="AF783" i="1" s="1"/>
  <c r="AF784" i="1" s="1"/>
  <c r="AF785" i="1" s="1"/>
  <c r="AF786" i="1" s="1"/>
  <c r="AF787" i="1" s="1"/>
  <c r="AF788" i="1" s="1"/>
  <c r="AF789" i="1" s="1"/>
  <c r="AF790" i="1" s="1"/>
  <c r="AF791" i="1" s="1"/>
  <c r="AF792" i="1" s="1"/>
  <c r="AF793" i="1" s="1"/>
  <c r="AF794" i="1" s="1"/>
  <c r="AF795" i="1" s="1"/>
  <c r="AF796" i="1" s="1"/>
  <c r="AF797" i="1" s="1"/>
  <c r="AF798" i="1" s="1"/>
  <c r="AF799" i="1" s="1"/>
  <c r="AF800" i="1" s="1"/>
  <c r="AF801" i="1" s="1"/>
  <c r="AF802" i="1" s="1"/>
  <c r="AF803" i="1" s="1"/>
  <c r="AF804" i="1" s="1"/>
  <c r="AF805" i="1" s="1"/>
  <c r="AF806" i="1" s="1"/>
  <c r="AF807" i="1" s="1"/>
  <c r="AF808" i="1" s="1"/>
  <c r="AF809" i="1" s="1"/>
  <c r="AF810" i="1" s="1"/>
  <c r="AF811" i="1" s="1"/>
  <c r="AF812" i="1" s="1"/>
  <c r="AF813" i="1" s="1"/>
  <c r="AF814" i="1" s="1"/>
  <c r="AF815" i="1" s="1"/>
  <c r="AF816" i="1" s="1"/>
  <c r="AF817" i="1" s="1"/>
  <c r="AF818" i="1" s="1"/>
  <c r="AF819" i="1" s="1"/>
  <c r="AF820" i="1" s="1"/>
  <c r="AF821" i="1" s="1"/>
  <c r="AF822" i="1" s="1"/>
  <c r="AF823" i="1" s="1"/>
  <c r="AF824" i="1" s="1"/>
  <c r="AF825" i="1" s="1"/>
  <c r="AF826" i="1" s="1"/>
  <c r="AF827" i="1" s="1"/>
  <c r="AF828" i="1" s="1"/>
  <c r="AF829" i="1" s="1"/>
  <c r="AF830" i="1" s="1"/>
  <c r="AF831" i="1" s="1"/>
  <c r="AF832" i="1" s="1"/>
  <c r="AF833" i="1" s="1"/>
  <c r="AF834" i="1" s="1"/>
  <c r="AF835" i="1" s="1"/>
  <c r="AF836" i="1" s="1"/>
  <c r="AF837" i="1" s="1"/>
  <c r="AF838" i="1" s="1"/>
  <c r="AF839" i="1" s="1"/>
  <c r="AF840" i="1" s="1"/>
  <c r="AF841" i="1" s="1"/>
  <c r="AF842" i="1" s="1"/>
  <c r="AF843" i="1" s="1"/>
  <c r="AF844" i="1" s="1"/>
  <c r="AF845" i="1" s="1"/>
  <c r="AF846" i="1" s="1"/>
  <c r="AF847" i="1" s="1"/>
  <c r="AF848" i="1" s="1"/>
  <c r="AF849" i="1" s="1"/>
  <c r="AF850" i="1" s="1"/>
  <c r="AF851" i="1" s="1"/>
  <c r="AF852" i="1" s="1"/>
  <c r="AF853" i="1" s="1"/>
  <c r="AF854" i="1" s="1"/>
  <c r="AF855" i="1" s="1"/>
  <c r="AF856" i="1" s="1"/>
  <c r="AF857" i="1" s="1"/>
  <c r="AF858" i="1" s="1"/>
  <c r="AF859" i="1" s="1"/>
  <c r="AF860" i="1" s="1"/>
  <c r="AF861" i="1" s="1"/>
  <c r="AF862" i="1" s="1"/>
  <c r="AF863" i="1" s="1"/>
  <c r="AF864" i="1" s="1"/>
  <c r="AF865" i="1" s="1"/>
  <c r="AF866" i="1" s="1"/>
  <c r="AF867" i="1" s="1"/>
  <c r="AF868" i="1" s="1"/>
  <c r="AF869" i="1" s="1"/>
  <c r="AF870" i="1" s="1"/>
  <c r="AF871" i="1" s="1"/>
  <c r="AF872" i="1" s="1"/>
  <c r="AF873" i="1" s="1"/>
  <c r="AF874" i="1" s="1"/>
  <c r="AF875" i="1" s="1"/>
  <c r="AF876" i="1" s="1"/>
  <c r="AF877" i="1" s="1"/>
  <c r="AF878" i="1" s="1"/>
  <c r="AF879" i="1" s="1"/>
  <c r="AF880" i="1" s="1"/>
  <c r="AF881" i="1" s="1"/>
  <c r="AF882" i="1" s="1"/>
  <c r="AF883" i="1" s="1"/>
  <c r="AF884" i="1" s="1"/>
  <c r="AF885" i="1" s="1"/>
  <c r="AF886" i="1" s="1"/>
  <c r="AF887" i="1" s="1"/>
  <c r="AF888" i="1" s="1"/>
  <c r="AF889" i="1" s="1"/>
  <c r="AF890" i="1" s="1"/>
  <c r="AF891" i="1" s="1"/>
  <c r="AF892" i="1" s="1"/>
  <c r="AF893" i="1" s="1"/>
  <c r="AF894" i="1" s="1"/>
  <c r="AF895" i="1" s="1"/>
  <c r="AF896" i="1" s="1"/>
  <c r="AF897" i="1" s="1"/>
  <c r="AF898" i="1" s="1"/>
  <c r="AF899" i="1" s="1"/>
  <c r="AF900" i="1" s="1"/>
  <c r="AF901" i="1" s="1"/>
  <c r="AF902" i="1" s="1"/>
  <c r="AF903" i="1" s="1"/>
  <c r="AF904" i="1" s="1"/>
  <c r="AF905" i="1" s="1"/>
  <c r="AF906" i="1" s="1"/>
  <c r="AF907" i="1" s="1"/>
  <c r="AF908" i="1" s="1"/>
  <c r="AF909" i="1" s="1"/>
  <c r="AF910" i="1" s="1"/>
  <c r="AF911" i="1" s="1"/>
  <c r="AF912" i="1" s="1"/>
  <c r="AF913" i="1" s="1"/>
  <c r="AF914" i="1" s="1"/>
  <c r="AF915" i="1" s="1"/>
  <c r="AF916" i="1" s="1"/>
  <c r="AF917" i="1" s="1"/>
  <c r="AF918" i="1" s="1"/>
  <c r="AF919" i="1" s="1"/>
  <c r="AF920" i="1" s="1"/>
  <c r="AF921" i="1" s="1"/>
  <c r="AF922" i="1" s="1"/>
  <c r="AF923" i="1" s="1"/>
  <c r="AF924" i="1" s="1"/>
  <c r="AF925" i="1" s="1"/>
  <c r="AF926" i="1" s="1"/>
  <c r="AF927" i="1" s="1"/>
  <c r="AF928" i="1" s="1"/>
  <c r="AF929" i="1" s="1"/>
  <c r="AF930" i="1" s="1"/>
  <c r="AF931" i="1" s="1"/>
  <c r="AF932" i="1" s="1"/>
  <c r="AF933" i="1" s="1"/>
  <c r="AF934" i="1" s="1"/>
  <c r="AF935" i="1" s="1"/>
  <c r="AF936" i="1" s="1"/>
  <c r="AF937" i="1" s="1"/>
  <c r="AF938" i="1" s="1"/>
  <c r="AF939" i="1" s="1"/>
  <c r="AF940" i="1" s="1"/>
  <c r="AF941" i="1" s="1"/>
  <c r="AF942" i="1" s="1"/>
  <c r="AF943" i="1" s="1"/>
  <c r="AF944" i="1" s="1"/>
  <c r="AF945" i="1" s="1"/>
  <c r="AF946" i="1" s="1"/>
  <c r="AF947" i="1" s="1"/>
  <c r="AF948" i="1" s="1"/>
  <c r="AF949" i="1" s="1"/>
  <c r="AF950" i="1" s="1"/>
  <c r="AF951" i="1" s="1"/>
  <c r="AF952" i="1" s="1"/>
  <c r="AF953" i="1" s="1"/>
  <c r="AF954" i="1" s="1"/>
  <c r="AF955" i="1" s="1"/>
  <c r="AF956" i="1" s="1"/>
  <c r="AF957" i="1" s="1"/>
  <c r="AF958" i="1" s="1"/>
  <c r="AF959" i="1" s="1"/>
  <c r="AF960" i="1" s="1"/>
  <c r="AF961" i="1" s="1"/>
  <c r="AF962" i="1" s="1"/>
  <c r="AF963" i="1" s="1"/>
  <c r="AF964" i="1" s="1"/>
  <c r="AF965" i="1" s="1"/>
  <c r="AF966" i="1" s="1"/>
  <c r="AF967" i="1" s="1"/>
  <c r="AF968" i="1" s="1"/>
  <c r="AF969" i="1" s="1"/>
  <c r="AF970" i="1" s="1"/>
  <c r="AF971" i="1" s="1"/>
  <c r="AF972" i="1" s="1"/>
  <c r="AF973" i="1" s="1"/>
  <c r="AF974" i="1" s="1"/>
  <c r="AF975" i="1" s="1"/>
  <c r="AF976" i="1" s="1"/>
  <c r="AF977" i="1" s="1"/>
  <c r="AF978" i="1" s="1"/>
  <c r="AF979" i="1" s="1"/>
  <c r="AF980" i="1" s="1"/>
  <c r="AF981" i="1" s="1"/>
  <c r="AF982" i="1" s="1"/>
  <c r="AF983" i="1" s="1"/>
  <c r="AF984" i="1" s="1"/>
  <c r="AF985" i="1" s="1"/>
  <c r="AF986" i="1" s="1"/>
  <c r="AF987" i="1" s="1"/>
  <c r="AF988" i="1" s="1"/>
  <c r="AF989" i="1" s="1"/>
  <c r="AF990" i="1" s="1"/>
  <c r="AF991" i="1" s="1"/>
  <c r="AF992" i="1" s="1"/>
  <c r="AF993" i="1" s="1"/>
  <c r="AF994" i="1" s="1"/>
  <c r="AF995" i="1" s="1"/>
  <c r="AF996" i="1" s="1"/>
  <c r="AF997" i="1" s="1"/>
  <c r="AF998" i="1" s="1"/>
  <c r="AF999" i="1" s="1"/>
  <c r="AF1000" i="1" s="1"/>
  <c r="AF1001" i="1" s="1"/>
  <c r="AF1002" i="1" s="1"/>
  <c r="AF1003" i="1" s="1"/>
  <c r="AF1004" i="1" s="1"/>
  <c r="AF1005" i="1" s="1"/>
  <c r="AF1006" i="1" s="1"/>
  <c r="AF1007" i="1" s="1"/>
  <c r="AF1008" i="1" s="1"/>
  <c r="AF1009" i="1" s="1"/>
  <c r="AF1010" i="1" s="1"/>
  <c r="AF1011" i="1" s="1"/>
  <c r="AF1012" i="1" s="1"/>
  <c r="AF1013" i="1" s="1"/>
  <c r="AF1014" i="1" s="1"/>
  <c r="AF1015" i="1" s="1"/>
  <c r="AF1016" i="1" s="1"/>
  <c r="AF1017" i="1" s="1"/>
  <c r="AF1018" i="1" s="1"/>
  <c r="AF1019" i="1" s="1"/>
  <c r="AF1020" i="1" s="1"/>
  <c r="AF1021" i="1" s="1"/>
  <c r="AF1022" i="1" s="1"/>
  <c r="AF1023" i="1" s="1"/>
  <c r="AF1024" i="1" s="1"/>
  <c r="AF1025" i="1" s="1"/>
  <c r="AF1026" i="1" s="1"/>
  <c r="AF1027" i="1" s="1"/>
  <c r="AF1028" i="1" s="1"/>
  <c r="AF1029" i="1" s="1"/>
  <c r="AF1030" i="1" s="1"/>
  <c r="AF1031" i="1" s="1"/>
  <c r="AF1032" i="1" s="1"/>
  <c r="AF1033" i="1" s="1"/>
  <c r="AF1034" i="1" s="1"/>
  <c r="AF1035" i="1" s="1"/>
  <c r="AF1036" i="1" s="1"/>
  <c r="AF1037" i="1" s="1"/>
  <c r="AF1038" i="1" s="1"/>
  <c r="AF1039" i="1" s="1"/>
  <c r="AF1040" i="1" s="1"/>
  <c r="AF1041" i="1" s="1"/>
  <c r="AF1042" i="1" s="1"/>
  <c r="AF1043" i="1" s="1"/>
  <c r="AF1044" i="1" s="1"/>
  <c r="AF1045" i="1" s="1"/>
  <c r="AF1046" i="1" s="1"/>
  <c r="AF1047" i="1" s="1"/>
  <c r="AF1048" i="1" s="1"/>
  <c r="AF1049" i="1" s="1"/>
  <c r="AF1050" i="1" s="1"/>
  <c r="AF1051" i="1" s="1"/>
  <c r="AF1052" i="1" s="1"/>
  <c r="AF1053" i="1" s="1"/>
  <c r="AF1054" i="1" s="1"/>
  <c r="AF1055" i="1" s="1"/>
  <c r="AF1056" i="1" s="1"/>
  <c r="AF1057" i="1" s="1"/>
  <c r="AF1058" i="1" s="1"/>
  <c r="AF1059" i="1" s="1"/>
  <c r="AF1060" i="1" s="1"/>
  <c r="AF1061" i="1" s="1"/>
  <c r="AF1062" i="1" s="1"/>
  <c r="AG55" i="1" l="1"/>
  <c r="AK50" i="1"/>
  <c r="AJ50" i="1"/>
  <c r="AI50" i="1"/>
  <c r="AH50" i="1"/>
  <c r="AQ3" i="1"/>
  <c r="D4" i="1"/>
  <c r="E4" i="1"/>
  <c r="I4" i="1"/>
  <c r="J4" i="1"/>
  <c r="N4" i="1"/>
  <c r="O4" i="1"/>
  <c r="S4" i="1"/>
  <c r="T4" i="1"/>
  <c r="X4" i="1"/>
  <c r="Y4" i="1"/>
  <c r="AC4" i="1"/>
  <c r="AQ4" i="1"/>
  <c r="D5" i="1"/>
  <c r="I5" i="1"/>
  <c r="N5" i="1"/>
  <c r="S5" i="1"/>
  <c r="X5" i="1"/>
  <c r="AC5" i="1"/>
  <c r="AQ5" i="1"/>
  <c r="D6" i="1"/>
  <c r="I6" i="1"/>
  <c r="N6" i="1"/>
  <c r="S6" i="1"/>
  <c r="X6" i="1"/>
  <c r="AC6" i="1"/>
  <c r="AQ6" i="1"/>
  <c r="D7" i="1"/>
  <c r="I7" i="1"/>
  <c r="N7" i="1"/>
  <c r="S7" i="1"/>
  <c r="X7" i="1"/>
  <c r="AC7" i="1"/>
  <c r="AQ7" i="1"/>
  <c r="D8" i="1"/>
  <c r="I8" i="1"/>
  <c r="N8" i="1"/>
  <c r="S8" i="1"/>
  <c r="X8" i="1"/>
  <c r="AC8" i="1"/>
  <c r="D9" i="1"/>
  <c r="I9" i="1"/>
  <c r="N9" i="1"/>
  <c r="S9" i="1"/>
  <c r="X9" i="1"/>
  <c r="AC9" i="1"/>
  <c r="D10" i="1"/>
  <c r="I10" i="1"/>
  <c r="N10" i="1"/>
  <c r="S10" i="1"/>
  <c r="X10" i="1"/>
  <c r="AC10" i="1"/>
  <c r="D11" i="1"/>
  <c r="I11" i="1"/>
  <c r="N11" i="1"/>
  <c r="S11" i="1"/>
  <c r="X11" i="1"/>
  <c r="AC11" i="1"/>
  <c r="D12" i="1"/>
  <c r="I12" i="1"/>
  <c r="N12" i="1"/>
  <c r="S12" i="1"/>
  <c r="X12" i="1"/>
  <c r="AC12" i="1"/>
  <c r="D13" i="1"/>
  <c r="I13" i="1"/>
  <c r="N13" i="1"/>
  <c r="S13" i="1"/>
  <c r="X13" i="1"/>
  <c r="AC13" i="1"/>
  <c r="D14" i="1"/>
  <c r="I14" i="1"/>
  <c r="N14" i="1"/>
  <c r="S14" i="1"/>
  <c r="X14" i="1"/>
  <c r="AC14" i="1"/>
  <c r="D15" i="1"/>
  <c r="I15" i="1"/>
  <c r="N15" i="1"/>
  <c r="S15" i="1"/>
  <c r="X15" i="1"/>
  <c r="AC15" i="1"/>
  <c r="D16" i="1"/>
  <c r="I16" i="1"/>
  <c r="N16" i="1"/>
  <c r="S16" i="1"/>
  <c r="X16" i="1"/>
  <c r="AC16" i="1"/>
  <c r="D17" i="1"/>
  <c r="I17" i="1"/>
  <c r="N17" i="1"/>
  <c r="S17" i="1"/>
  <c r="X17" i="1"/>
  <c r="AC17" i="1"/>
  <c r="D18" i="1"/>
  <c r="I18" i="1"/>
  <c r="N18" i="1"/>
  <c r="S18" i="1"/>
  <c r="X18" i="1"/>
  <c r="AC18" i="1"/>
  <c r="D19" i="1"/>
  <c r="I19" i="1"/>
  <c r="N19" i="1"/>
  <c r="S19" i="1"/>
  <c r="X19" i="1"/>
  <c r="AC19" i="1"/>
  <c r="D20" i="1"/>
  <c r="I20" i="1"/>
  <c r="N20" i="1"/>
  <c r="S20" i="1"/>
  <c r="X20" i="1"/>
  <c r="AC20" i="1"/>
  <c r="D21" i="1"/>
  <c r="I21" i="1"/>
  <c r="N21" i="1"/>
  <c r="S21" i="1"/>
  <c r="X21" i="1"/>
  <c r="AC21" i="1"/>
  <c r="D22" i="1"/>
  <c r="I22" i="1"/>
  <c r="N22" i="1"/>
  <c r="S22" i="1"/>
  <c r="X22" i="1"/>
  <c r="AC22" i="1"/>
  <c r="D23" i="1"/>
  <c r="I23" i="1"/>
  <c r="N23" i="1"/>
  <c r="S23" i="1"/>
  <c r="X23" i="1"/>
  <c r="AC23" i="1"/>
  <c r="D24" i="1"/>
  <c r="I24" i="1"/>
  <c r="N24" i="1"/>
  <c r="S24" i="1"/>
  <c r="X24" i="1"/>
  <c r="AC24" i="1"/>
  <c r="D25" i="1"/>
  <c r="I25" i="1"/>
  <c r="N25" i="1"/>
  <c r="S25" i="1"/>
  <c r="X25" i="1"/>
  <c r="AC25" i="1"/>
  <c r="D26" i="1"/>
  <c r="I26" i="1"/>
  <c r="N26" i="1"/>
  <c r="S26" i="1"/>
  <c r="X26" i="1"/>
  <c r="AC26" i="1"/>
  <c r="D27" i="1"/>
  <c r="I27" i="1"/>
  <c r="N27" i="1"/>
  <c r="S27" i="1"/>
  <c r="X27" i="1"/>
  <c r="AC27" i="1"/>
  <c r="D28" i="1"/>
  <c r="I28" i="1"/>
  <c r="N28" i="1"/>
  <c r="S28" i="1"/>
  <c r="X28" i="1"/>
  <c r="AC28" i="1"/>
  <c r="D29" i="1"/>
  <c r="I29" i="1"/>
  <c r="N29" i="1"/>
  <c r="S29" i="1"/>
  <c r="X29" i="1"/>
  <c r="AC29" i="1"/>
  <c r="D30" i="1"/>
  <c r="I30" i="1"/>
  <c r="N30" i="1"/>
  <c r="S30" i="1"/>
  <c r="X30" i="1"/>
  <c r="AC30" i="1"/>
  <c r="D31" i="1"/>
  <c r="I31" i="1"/>
  <c r="N31" i="1"/>
  <c r="S31" i="1"/>
  <c r="X31" i="1"/>
  <c r="AC31" i="1"/>
  <c r="D32" i="1"/>
  <c r="I32" i="1"/>
  <c r="N32" i="1"/>
  <c r="S32" i="1"/>
  <c r="X32" i="1"/>
  <c r="AC32" i="1"/>
  <c r="D33" i="1"/>
  <c r="I33" i="1"/>
  <c r="N33" i="1"/>
  <c r="S33" i="1"/>
  <c r="X33" i="1"/>
  <c r="AC33" i="1"/>
  <c r="D34" i="1"/>
  <c r="I34" i="1"/>
  <c r="N34" i="1"/>
  <c r="S34" i="1"/>
  <c r="X34" i="1"/>
  <c r="AC34" i="1"/>
  <c r="D35" i="1"/>
  <c r="I35" i="1"/>
  <c r="N35" i="1"/>
  <c r="S35" i="1"/>
  <c r="X35" i="1"/>
  <c r="AC35" i="1"/>
  <c r="D36" i="1"/>
  <c r="I36" i="1"/>
  <c r="N36" i="1"/>
  <c r="S36" i="1"/>
  <c r="X36" i="1"/>
  <c r="AC36" i="1"/>
  <c r="D37" i="1"/>
  <c r="I37" i="1"/>
  <c r="N37" i="1"/>
  <c r="S37" i="1"/>
  <c r="X37" i="1"/>
  <c r="AC37" i="1"/>
  <c r="D38" i="1"/>
  <c r="I38" i="1"/>
  <c r="N38" i="1"/>
  <c r="S38" i="1"/>
  <c r="X38" i="1"/>
  <c r="AC38" i="1"/>
  <c r="D39" i="1"/>
  <c r="I39" i="1"/>
  <c r="N39" i="1"/>
  <c r="S39" i="1"/>
  <c r="X39" i="1"/>
  <c r="AC39" i="1"/>
  <c r="D40" i="1"/>
  <c r="I40" i="1"/>
  <c r="N40" i="1"/>
  <c r="S40" i="1"/>
  <c r="X40" i="1"/>
  <c r="AC40" i="1"/>
  <c r="D41" i="1"/>
  <c r="I41" i="1"/>
  <c r="N41" i="1"/>
  <c r="S41" i="1"/>
  <c r="X41" i="1"/>
  <c r="AC41" i="1"/>
  <c r="D42" i="1"/>
  <c r="I42" i="1"/>
  <c r="N42" i="1"/>
  <c r="S42" i="1"/>
  <c r="X42" i="1"/>
  <c r="AC42" i="1"/>
  <c r="D43" i="1"/>
  <c r="I43" i="1"/>
  <c r="N43" i="1"/>
  <c r="S43" i="1"/>
  <c r="X43" i="1"/>
  <c r="AC43" i="1"/>
  <c r="D44" i="1"/>
  <c r="I44" i="1"/>
  <c r="N44" i="1"/>
  <c r="S44" i="1"/>
  <c r="X44" i="1"/>
  <c r="AC44" i="1"/>
  <c r="D45" i="1"/>
  <c r="I45" i="1"/>
  <c r="N45" i="1"/>
  <c r="S45" i="1"/>
  <c r="X45" i="1"/>
  <c r="AC45" i="1"/>
  <c r="D46" i="1"/>
  <c r="I46" i="1"/>
  <c r="N46" i="1"/>
  <c r="S46" i="1"/>
  <c r="X46" i="1"/>
  <c r="AC46" i="1"/>
  <c r="D47" i="1"/>
  <c r="I47" i="1"/>
  <c r="N47" i="1"/>
  <c r="S47" i="1"/>
  <c r="X47" i="1"/>
  <c r="AC47" i="1"/>
  <c r="D48" i="1"/>
  <c r="I48" i="1"/>
  <c r="N48" i="1"/>
  <c r="S48" i="1"/>
  <c r="X48" i="1"/>
  <c r="AC48" i="1"/>
  <c r="D49" i="1"/>
  <c r="I49" i="1"/>
  <c r="N49" i="1"/>
  <c r="S49" i="1"/>
  <c r="X49" i="1"/>
  <c r="AC49" i="1"/>
  <c r="D50" i="1"/>
  <c r="I50" i="1"/>
  <c r="N50" i="1"/>
  <c r="S50" i="1"/>
  <c r="X50" i="1"/>
  <c r="AC50" i="1"/>
  <c r="D51" i="1"/>
  <c r="I51" i="1"/>
  <c r="N51" i="1"/>
  <c r="S51" i="1"/>
  <c r="X51" i="1"/>
  <c r="AC51" i="1"/>
  <c r="D52" i="1"/>
  <c r="I52" i="1"/>
  <c r="N52" i="1"/>
  <c r="S52" i="1"/>
  <c r="X52" i="1"/>
  <c r="AC52" i="1"/>
  <c r="D53" i="1"/>
  <c r="I53" i="1"/>
  <c r="N53" i="1"/>
  <c r="S53" i="1"/>
  <c r="X53" i="1"/>
  <c r="AC53" i="1"/>
  <c r="D54" i="1"/>
  <c r="I54" i="1"/>
  <c r="N54" i="1"/>
  <c r="S54" i="1"/>
  <c r="X54" i="1"/>
  <c r="AC54" i="1"/>
  <c r="D55" i="1"/>
  <c r="I55" i="1"/>
  <c r="N55" i="1"/>
  <c r="S55" i="1"/>
  <c r="X55" i="1"/>
  <c r="AC55" i="1"/>
  <c r="D56" i="1"/>
  <c r="I56" i="1"/>
  <c r="N56" i="1"/>
  <c r="S56" i="1"/>
  <c r="X56" i="1"/>
  <c r="AC56" i="1"/>
  <c r="D57" i="1"/>
  <c r="I57" i="1"/>
  <c r="N57" i="1"/>
  <c r="S57" i="1"/>
  <c r="X57" i="1"/>
  <c r="AC57" i="1"/>
  <c r="D58" i="1"/>
  <c r="I58" i="1"/>
  <c r="N58" i="1"/>
  <c r="S58" i="1"/>
  <c r="X58" i="1"/>
  <c r="AC58" i="1"/>
  <c r="D59" i="1"/>
  <c r="I59" i="1"/>
  <c r="N59" i="1"/>
  <c r="S59" i="1"/>
  <c r="X59" i="1"/>
  <c r="AC59" i="1"/>
  <c r="D60" i="1"/>
  <c r="I60" i="1"/>
  <c r="N60" i="1"/>
  <c r="S60" i="1"/>
  <c r="X60" i="1"/>
  <c r="AC60" i="1"/>
  <c r="D61" i="1"/>
  <c r="I61" i="1"/>
  <c r="N61" i="1"/>
  <c r="S61" i="1"/>
  <c r="X61" i="1"/>
  <c r="AC61" i="1"/>
  <c r="D62" i="1"/>
  <c r="I62" i="1"/>
  <c r="N62" i="1"/>
  <c r="S62" i="1"/>
  <c r="X62" i="1"/>
  <c r="AC62" i="1"/>
  <c r="D63" i="1"/>
  <c r="I63" i="1"/>
  <c r="N63" i="1"/>
  <c r="S63" i="1"/>
  <c r="X63" i="1"/>
  <c r="AC63" i="1"/>
  <c r="D64" i="1"/>
  <c r="I64" i="1"/>
  <c r="N64" i="1"/>
  <c r="S64" i="1"/>
  <c r="X64" i="1"/>
  <c r="AC64" i="1"/>
  <c r="D65" i="1"/>
  <c r="I65" i="1"/>
  <c r="N65" i="1"/>
  <c r="S65" i="1"/>
  <c r="X65" i="1"/>
  <c r="AC65" i="1"/>
  <c r="D66" i="1"/>
  <c r="I66" i="1"/>
  <c r="N66" i="1"/>
  <c r="S66" i="1"/>
  <c r="X66" i="1"/>
  <c r="AC66" i="1"/>
  <c r="D67" i="1"/>
  <c r="I67" i="1"/>
  <c r="N67" i="1"/>
  <c r="S67" i="1"/>
  <c r="X67" i="1"/>
  <c r="AC67" i="1"/>
  <c r="D68" i="1"/>
  <c r="I68" i="1"/>
  <c r="N68" i="1"/>
  <c r="S68" i="1"/>
  <c r="X68" i="1"/>
  <c r="AC68" i="1"/>
  <c r="D69" i="1"/>
  <c r="I69" i="1"/>
  <c r="N69" i="1"/>
  <c r="S69" i="1"/>
  <c r="X69" i="1"/>
  <c r="AC69" i="1"/>
  <c r="D70" i="1"/>
  <c r="I70" i="1"/>
  <c r="N70" i="1"/>
  <c r="S70" i="1"/>
  <c r="X70" i="1"/>
  <c r="AC70" i="1"/>
  <c r="D71" i="1"/>
  <c r="I71" i="1"/>
  <c r="N71" i="1"/>
  <c r="S71" i="1"/>
  <c r="X71" i="1"/>
  <c r="AC71" i="1"/>
  <c r="D72" i="1"/>
  <c r="I72" i="1"/>
  <c r="N72" i="1"/>
  <c r="S72" i="1"/>
  <c r="X72" i="1"/>
  <c r="AC72" i="1"/>
  <c r="D73" i="1"/>
  <c r="I73" i="1"/>
  <c r="N73" i="1"/>
  <c r="S73" i="1"/>
  <c r="X73" i="1"/>
  <c r="AC73" i="1"/>
  <c r="D74" i="1"/>
  <c r="I74" i="1"/>
  <c r="N74" i="1"/>
  <c r="S74" i="1"/>
  <c r="X74" i="1"/>
  <c r="AC74" i="1"/>
  <c r="D75" i="1"/>
  <c r="I75" i="1"/>
  <c r="N75" i="1"/>
  <c r="S75" i="1"/>
  <c r="X75" i="1"/>
  <c r="AC75" i="1"/>
  <c r="D76" i="1"/>
  <c r="I76" i="1"/>
  <c r="N76" i="1"/>
  <c r="S76" i="1"/>
  <c r="X76" i="1"/>
  <c r="AC76" i="1"/>
  <c r="D77" i="1"/>
  <c r="I77" i="1"/>
  <c r="N77" i="1"/>
  <c r="S77" i="1"/>
  <c r="X77" i="1"/>
  <c r="AC77" i="1"/>
  <c r="D78" i="1"/>
  <c r="I78" i="1"/>
  <c r="N78" i="1"/>
  <c r="S78" i="1"/>
  <c r="X78" i="1"/>
  <c r="AC78" i="1"/>
  <c r="D79" i="1"/>
  <c r="I79" i="1"/>
  <c r="N79" i="1"/>
  <c r="S79" i="1"/>
  <c r="X79" i="1"/>
  <c r="AC79" i="1"/>
  <c r="D80" i="1"/>
  <c r="I80" i="1"/>
  <c r="N80" i="1"/>
  <c r="S80" i="1"/>
  <c r="X80" i="1"/>
  <c r="AC80" i="1"/>
  <c r="D81" i="1"/>
  <c r="I81" i="1"/>
  <c r="N81" i="1"/>
  <c r="S81" i="1"/>
  <c r="X81" i="1"/>
  <c r="AC81" i="1"/>
  <c r="D82" i="1"/>
  <c r="I82" i="1"/>
  <c r="N82" i="1"/>
  <c r="S82" i="1"/>
  <c r="X82" i="1"/>
  <c r="AC82" i="1"/>
  <c r="D83" i="1"/>
  <c r="I83" i="1"/>
  <c r="N83" i="1"/>
  <c r="S83" i="1"/>
  <c r="X83" i="1"/>
  <c r="AC83" i="1"/>
  <c r="D84" i="1"/>
  <c r="I84" i="1"/>
  <c r="N84" i="1"/>
  <c r="S84" i="1"/>
  <c r="X84" i="1"/>
  <c r="AC84" i="1"/>
  <c r="D85" i="1"/>
  <c r="I85" i="1"/>
  <c r="N85" i="1"/>
  <c r="S85" i="1"/>
  <c r="X85" i="1"/>
  <c r="AC85" i="1"/>
  <c r="D86" i="1"/>
  <c r="I86" i="1"/>
  <c r="N86" i="1"/>
  <c r="S86" i="1"/>
  <c r="X86" i="1"/>
  <c r="AC86" i="1"/>
  <c r="D87" i="1"/>
  <c r="I87" i="1"/>
  <c r="N87" i="1"/>
  <c r="S87" i="1"/>
  <c r="X87" i="1"/>
  <c r="AC87" i="1"/>
  <c r="D88" i="1"/>
  <c r="I88" i="1"/>
  <c r="N88" i="1"/>
  <c r="S88" i="1"/>
  <c r="X88" i="1"/>
  <c r="AC88" i="1"/>
  <c r="D89" i="1"/>
  <c r="I89" i="1"/>
  <c r="N89" i="1"/>
  <c r="S89" i="1"/>
  <c r="X89" i="1"/>
  <c r="AC89" i="1"/>
  <c r="D90" i="1"/>
  <c r="I90" i="1"/>
  <c r="N90" i="1"/>
  <c r="S90" i="1"/>
  <c r="X90" i="1"/>
  <c r="AC90" i="1"/>
  <c r="D91" i="1"/>
  <c r="I91" i="1"/>
  <c r="N91" i="1"/>
  <c r="S91" i="1"/>
  <c r="X91" i="1"/>
  <c r="AC91" i="1"/>
  <c r="D92" i="1"/>
  <c r="I92" i="1"/>
  <c r="N92" i="1"/>
  <c r="S92" i="1"/>
  <c r="X92" i="1"/>
  <c r="AC92" i="1"/>
  <c r="D93" i="1"/>
  <c r="I93" i="1"/>
  <c r="N93" i="1"/>
  <c r="S93" i="1"/>
  <c r="X93" i="1"/>
  <c r="AC93" i="1"/>
  <c r="D94" i="1"/>
  <c r="I94" i="1"/>
  <c r="N94" i="1"/>
  <c r="S94" i="1"/>
  <c r="X94" i="1"/>
  <c r="AC94" i="1"/>
  <c r="D95" i="1"/>
  <c r="I95" i="1"/>
  <c r="N95" i="1"/>
  <c r="S95" i="1"/>
  <c r="X95" i="1"/>
  <c r="AC95" i="1"/>
  <c r="D96" i="1"/>
  <c r="I96" i="1"/>
  <c r="N96" i="1"/>
  <c r="S96" i="1"/>
  <c r="X96" i="1"/>
  <c r="AC96" i="1"/>
  <c r="D97" i="1"/>
  <c r="I97" i="1"/>
  <c r="N97" i="1"/>
  <c r="S97" i="1"/>
  <c r="X97" i="1"/>
  <c r="AC97" i="1"/>
  <c r="D98" i="1"/>
  <c r="I98" i="1"/>
  <c r="N98" i="1"/>
  <c r="S98" i="1"/>
  <c r="X98" i="1"/>
  <c r="AC98" i="1"/>
  <c r="D99" i="1"/>
  <c r="I99" i="1"/>
  <c r="N99" i="1"/>
  <c r="S99" i="1"/>
  <c r="X99" i="1"/>
  <c r="AC99" i="1"/>
  <c r="D100" i="1"/>
  <c r="I100" i="1"/>
  <c r="N100" i="1"/>
  <c r="S100" i="1"/>
  <c r="X100" i="1"/>
  <c r="AC100" i="1"/>
  <c r="D101" i="1"/>
  <c r="I101" i="1"/>
  <c r="N101" i="1"/>
  <c r="S101" i="1"/>
  <c r="X101" i="1"/>
  <c r="AC101" i="1"/>
  <c r="D102" i="1"/>
  <c r="I102" i="1"/>
  <c r="N102" i="1"/>
  <c r="S102" i="1"/>
  <c r="X102" i="1"/>
  <c r="AC102" i="1"/>
  <c r="D103" i="1"/>
  <c r="I103" i="1"/>
  <c r="N103" i="1"/>
  <c r="S103" i="1"/>
  <c r="X103" i="1"/>
  <c r="AC103" i="1"/>
  <c r="D104" i="1"/>
  <c r="I104" i="1"/>
  <c r="N104" i="1"/>
  <c r="S104" i="1"/>
  <c r="X104" i="1"/>
  <c r="AC104" i="1"/>
  <c r="D105" i="1"/>
  <c r="I105" i="1"/>
  <c r="N105" i="1"/>
  <c r="S105" i="1"/>
  <c r="X105" i="1"/>
  <c r="AC105" i="1"/>
  <c r="D106" i="1"/>
  <c r="I106" i="1"/>
  <c r="N106" i="1"/>
  <c r="S106" i="1"/>
  <c r="X106" i="1"/>
  <c r="AC106" i="1"/>
  <c r="D107" i="1"/>
  <c r="I107" i="1"/>
  <c r="N107" i="1"/>
  <c r="S107" i="1"/>
  <c r="X107" i="1"/>
  <c r="AC107" i="1"/>
  <c r="D108" i="1"/>
  <c r="I108" i="1"/>
  <c r="N108" i="1"/>
  <c r="S108" i="1"/>
  <c r="X108" i="1"/>
  <c r="AC108" i="1"/>
  <c r="D109" i="1"/>
  <c r="I109" i="1"/>
  <c r="N109" i="1"/>
  <c r="S109" i="1"/>
  <c r="X109" i="1"/>
  <c r="AC109" i="1"/>
  <c r="D110" i="1"/>
  <c r="I110" i="1"/>
  <c r="N110" i="1"/>
  <c r="S110" i="1"/>
  <c r="X110" i="1"/>
  <c r="AC110" i="1"/>
  <c r="D111" i="1"/>
  <c r="I111" i="1"/>
  <c r="N111" i="1"/>
  <c r="S111" i="1"/>
  <c r="X111" i="1"/>
  <c r="AC111" i="1"/>
  <c r="D112" i="1"/>
  <c r="I112" i="1"/>
  <c r="N112" i="1"/>
  <c r="S112" i="1"/>
  <c r="X112" i="1"/>
  <c r="AC112" i="1"/>
  <c r="D113" i="1"/>
  <c r="I113" i="1"/>
  <c r="N113" i="1"/>
  <c r="S113" i="1"/>
  <c r="X113" i="1"/>
  <c r="AC113" i="1"/>
  <c r="D114" i="1"/>
  <c r="I114" i="1"/>
  <c r="N114" i="1"/>
  <c r="S114" i="1"/>
  <c r="X114" i="1"/>
  <c r="AC114" i="1"/>
  <c r="D115" i="1"/>
  <c r="I115" i="1"/>
  <c r="N115" i="1"/>
  <c r="S115" i="1"/>
  <c r="X115" i="1"/>
  <c r="AC115" i="1"/>
  <c r="D116" i="1"/>
  <c r="I116" i="1"/>
  <c r="N116" i="1"/>
  <c r="S116" i="1"/>
  <c r="X116" i="1"/>
  <c r="AC116" i="1"/>
  <c r="D117" i="1"/>
  <c r="I117" i="1"/>
  <c r="N117" i="1"/>
  <c r="S117" i="1"/>
  <c r="X117" i="1"/>
  <c r="AC117" i="1"/>
  <c r="D118" i="1"/>
  <c r="I118" i="1"/>
  <c r="N118" i="1"/>
  <c r="S118" i="1"/>
  <c r="X118" i="1"/>
  <c r="AC118" i="1"/>
  <c r="D119" i="1"/>
  <c r="I119" i="1"/>
  <c r="N119" i="1"/>
  <c r="S119" i="1"/>
  <c r="X119" i="1"/>
  <c r="AC119" i="1"/>
  <c r="D120" i="1"/>
  <c r="I120" i="1"/>
  <c r="N120" i="1"/>
  <c r="S120" i="1"/>
  <c r="X120" i="1"/>
  <c r="AC120" i="1"/>
  <c r="D121" i="1"/>
  <c r="I121" i="1"/>
  <c r="N121" i="1"/>
  <c r="S121" i="1"/>
  <c r="X121" i="1"/>
  <c r="AC121" i="1"/>
  <c r="D122" i="1"/>
  <c r="I122" i="1"/>
  <c r="N122" i="1"/>
  <c r="S122" i="1"/>
  <c r="X122" i="1"/>
  <c r="AC122" i="1"/>
  <c r="D123" i="1"/>
  <c r="I123" i="1"/>
  <c r="N123" i="1"/>
  <c r="S123" i="1"/>
  <c r="X123" i="1"/>
  <c r="AC123" i="1"/>
  <c r="D124" i="1"/>
  <c r="I124" i="1"/>
  <c r="N124" i="1"/>
  <c r="S124" i="1"/>
  <c r="X124" i="1"/>
  <c r="AC124" i="1"/>
  <c r="D125" i="1"/>
  <c r="I125" i="1"/>
  <c r="N125" i="1"/>
  <c r="S125" i="1"/>
  <c r="X125" i="1"/>
  <c r="AC125" i="1"/>
  <c r="D126" i="1"/>
  <c r="I126" i="1"/>
  <c r="N126" i="1"/>
  <c r="S126" i="1"/>
  <c r="X126" i="1"/>
  <c r="AC126" i="1"/>
  <c r="D127" i="1"/>
  <c r="I127" i="1"/>
  <c r="N127" i="1"/>
  <c r="S127" i="1"/>
  <c r="X127" i="1"/>
  <c r="AC127" i="1"/>
  <c r="D128" i="1"/>
  <c r="I128" i="1"/>
  <c r="N128" i="1"/>
  <c r="S128" i="1"/>
  <c r="X128" i="1"/>
  <c r="AC128" i="1"/>
  <c r="D129" i="1"/>
  <c r="I129" i="1"/>
  <c r="N129" i="1"/>
  <c r="S129" i="1"/>
  <c r="X129" i="1"/>
  <c r="AC129" i="1"/>
  <c r="D130" i="1"/>
  <c r="I130" i="1"/>
  <c r="N130" i="1"/>
  <c r="S130" i="1"/>
  <c r="X130" i="1"/>
  <c r="AC130" i="1"/>
  <c r="D131" i="1"/>
  <c r="I131" i="1"/>
  <c r="N131" i="1"/>
  <c r="S131" i="1"/>
  <c r="X131" i="1"/>
  <c r="AC131" i="1"/>
  <c r="D132" i="1"/>
  <c r="I132" i="1"/>
  <c r="N132" i="1"/>
  <c r="S132" i="1"/>
  <c r="X132" i="1"/>
  <c r="AC132" i="1"/>
  <c r="D133" i="1"/>
  <c r="I133" i="1"/>
  <c r="N133" i="1"/>
  <c r="S133" i="1"/>
  <c r="X133" i="1"/>
  <c r="AC133" i="1"/>
  <c r="D134" i="1"/>
  <c r="I134" i="1"/>
  <c r="N134" i="1"/>
  <c r="S134" i="1"/>
  <c r="X134" i="1"/>
  <c r="AC134" i="1"/>
  <c r="D135" i="1"/>
  <c r="I135" i="1"/>
  <c r="N135" i="1"/>
  <c r="S135" i="1"/>
  <c r="X135" i="1"/>
  <c r="AC135" i="1"/>
  <c r="D136" i="1"/>
  <c r="I136" i="1"/>
  <c r="N136" i="1"/>
  <c r="S136" i="1"/>
  <c r="X136" i="1"/>
  <c r="AC136" i="1"/>
  <c r="D137" i="1"/>
  <c r="I137" i="1"/>
  <c r="N137" i="1"/>
  <c r="S137" i="1"/>
  <c r="X137" i="1"/>
  <c r="AC137" i="1"/>
  <c r="D138" i="1"/>
  <c r="I138" i="1"/>
  <c r="N138" i="1"/>
  <c r="S138" i="1"/>
  <c r="X138" i="1"/>
  <c r="AC138" i="1"/>
  <c r="D139" i="1"/>
  <c r="I139" i="1"/>
  <c r="N139" i="1"/>
  <c r="S139" i="1"/>
  <c r="X139" i="1"/>
  <c r="AC139" i="1"/>
  <c r="D140" i="1"/>
  <c r="I140" i="1"/>
  <c r="N140" i="1"/>
  <c r="S140" i="1"/>
  <c r="X140" i="1"/>
  <c r="AC140" i="1"/>
  <c r="D141" i="1"/>
  <c r="I141" i="1"/>
  <c r="N141" i="1"/>
  <c r="S141" i="1"/>
  <c r="X141" i="1"/>
  <c r="AC141" i="1"/>
  <c r="D142" i="1"/>
  <c r="I142" i="1"/>
  <c r="N142" i="1"/>
  <c r="S142" i="1"/>
  <c r="X142" i="1"/>
  <c r="AC142" i="1"/>
  <c r="D143" i="1"/>
  <c r="I143" i="1"/>
  <c r="N143" i="1"/>
  <c r="S143" i="1"/>
  <c r="X143" i="1"/>
  <c r="AC143" i="1"/>
  <c r="D144" i="1"/>
  <c r="I144" i="1"/>
  <c r="N144" i="1"/>
  <c r="S144" i="1"/>
  <c r="X144" i="1"/>
  <c r="AC144" i="1"/>
  <c r="D145" i="1"/>
  <c r="I145" i="1"/>
  <c r="N145" i="1"/>
  <c r="S145" i="1"/>
  <c r="X145" i="1"/>
  <c r="AC145" i="1"/>
  <c r="D146" i="1"/>
  <c r="I146" i="1"/>
  <c r="N146" i="1"/>
  <c r="S146" i="1"/>
  <c r="X146" i="1"/>
  <c r="AC146" i="1"/>
  <c r="D147" i="1"/>
  <c r="I147" i="1"/>
  <c r="N147" i="1"/>
  <c r="S147" i="1"/>
  <c r="X147" i="1"/>
  <c r="AC147" i="1"/>
  <c r="D148" i="1"/>
  <c r="I148" i="1"/>
  <c r="N148" i="1"/>
  <c r="S148" i="1"/>
  <c r="X148" i="1"/>
  <c r="AC148" i="1"/>
  <c r="D149" i="1"/>
  <c r="I149" i="1"/>
  <c r="N149" i="1"/>
  <c r="S149" i="1"/>
  <c r="X149" i="1"/>
  <c r="AC149" i="1"/>
  <c r="D150" i="1"/>
  <c r="I150" i="1"/>
  <c r="N150" i="1"/>
  <c r="S150" i="1"/>
  <c r="X150" i="1"/>
  <c r="AC150" i="1"/>
  <c r="D151" i="1"/>
  <c r="I151" i="1"/>
  <c r="N151" i="1"/>
  <c r="S151" i="1"/>
  <c r="X151" i="1"/>
  <c r="AC151" i="1"/>
  <c r="D152" i="1"/>
  <c r="I152" i="1"/>
  <c r="N152" i="1"/>
  <c r="S152" i="1"/>
  <c r="X152" i="1"/>
  <c r="AC152" i="1"/>
  <c r="D153" i="1"/>
  <c r="I153" i="1"/>
  <c r="N153" i="1"/>
  <c r="S153" i="1"/>
  <c r="X153" i="1"/>
  <c r="AC153" i="1"/>
  <c r="D154" i="1"/>
  <c r="I154" i="1"/>
  <c r="N154" i="1"/>
  <c r="S154" i="1"/>
  <c r="X154" i="1"/>
  <c r="AC154" i="1"/>
  <c r="D155" i="1"/>
  <c r="I155" i="1"/>
  <c r="N155" i="1"/>
  <c r="S155" i="1"/>
  <c r="X155" i="1"/>
  <c r="AC155" i="1"/>
  <c r="D156" i="1"/>
  <c r="I156" i="1"/>
  <c r="N156" i="1"/>
  <c r="S156" i="1"/>
  <c r="X156" i="1"/>
  <c r="AC156" i="1"/>
  <c r="D157" i="1"/>
  <c r="I157" i="1"/>
  <c r="N157" i="1"/>
  <c r="S157" i="1"/>
  <c r="X157" i="1"/>
  <c r="AC157" i="1"/>
  <c r="D158" i="1"/>
  <c r="I158" i="1"/>
  <c r="N158" i="1"/>
  <c r="S158" i="1"/>
  <c r="X158" i="1"/>
  <c r="AC158" i="1"/>
  <c r="D159" i="1"/>
  <c r="I159" i="1"/>
  <c r="N159" i="1"/>
  <c r="S159" i="1"/>
  <c r="X159" i="1"/>
  <c r="AC159" i="1"/>
  <c r="D160" i="1"/>
  <c r="I160" i="1"/>
  <c r="N160" i="1"/>
  <c r="S160" i="1"/>
  <c r="X160" i="1"/>
  <c r="AC160" i="1"/>
  <c r="D161" i="1"/>
  <c r="I161" i="1"/>
  <c r="N161" i="1"/>
  <c r="S161" i="1"/>
  <c r="X161" i="1"/>
  <c r="AC161" i="1"/>
  <c r="D162" i="1"/>
  <c r="I162" i="1"/>
  <c r="N162" i="1"/>
  <c r="S162" i="1"/>
  <c r="X162" i="1"/>
  <c r="AC162" i="1"/>
  <c r="D163" i="1"/>
  <c r="I163" i="1"/>
  <c r="N163" i="1"/>
  <c r="S163" i="1"/>
  <c r="X163" i="1"/>
  <c r="AC163" i="1"/>
  <c r="D164" i="1"/>
  <c r="I164" i="1"/>
  <c r="N164" i="1"/>
  <c r="S164" i="1"/>
  <c r="X164" i="1"/>
  <c r="AC164" i="1"/>
  <c r="D165" i="1"/>
  <c r="I165" i="1"/>
  <c r="N165" i="1"/>
  <c r="S165" i="1"/>
  <c r="X165" i="1"/>
  <c r="AC165" i="1"/>
  <c r="D166" i="1"/>
  <c r="I166" i="1"/>
  <c r="N166" i="1"/>
  <c r="S166" i="1"/>
  <c r="X166" i="1"/>
  <c r="AC166" i="1"/>
  <c r="D167" i="1"/>
  <c r="I167" i="1"/>
  <c r="N167" i="1"/>
  <c r="S167" i="1"/>
  <c r="X167" i="1"/>
  <c r="AC167" i="1"/>
  <c r="D168" i="1"/>
  <c r="I168" i="1"/>
  <c r="N168" i="1"/>
  <c r="S168" i="1"/>
  <c r="X168" i="1"/>
  <c r="AC168" i="1"/>
  <c r="D169" i="1"/>
  <c r="I169" i="1"/>
  <c r="N169" i="1"/>
  <c r="S169" i="1"/>
  <c r="X169" i="1"/>
  <c r="AC169" i="1"/>
  <c r="D170" i="1"/>
  <c r="I170" i="1"/>
  <c r="N170" i="1"/>
  <c r="S170" i="1"/>
  <c r="X170" i="1"/>
  <c r="AC170" i="1"/>
  <c r="D171" i="1"/>
  <c r="I171" i="1"/>
  <c r="N171" i="1"/>
  <c r="S171" i="1"/>
  <c r="X171" i="1"/>
  <c r="AC171" i="1"/>
  <c r="D172" i="1"/>
  <c r="I172" i="1"/>
  <c r="N172" i="1"/>
  <c r="S172" i="1"/>
  <c r="X172" i="1"/>
  <c r="AC172" i="1"/>
  <c r="D173" i="1"/>
  <c r="I173" i="1"/>
  <c r="N173" i="1"/>
  <c r="S173" i="1"/>
  <c r="X173" i="1"/>
  <c r="AC173" i="1"/>
  <c r="D174" i="1"/>
  <c r="I174" i="1"/>
  <c r="N174" i="1"/>
  <c r="S174" i="1"/>
  <c r="X174" i="1"/>
  <c r="AC174" i="1"/>
  <c r="D175" i="1"/>
  <c r="I175" i="1"/>
  <c r="N175" i="1"/>
  <c r="S175" i="1"/>
  <c r="X175" i="1"/>
  <c r="AC175" i="1"/>
  <c r="D176" i="1"/>
  <c r="I176" i="1"/>
  <c r="N176" i="1"/>
  <c r="S176" i="1"/>
  <c r="X176" i="1"/>
  <c r="AC176" i="1"/>
  <c r="D177" i="1"/>
  <c r="I177" i="1"/>
  <c r="N177" i="1"/>
  <c r="S177" i="1"/>
  <c r="X177" i="1"/>
  <c r="AC177" i="1"/>
  <c r="D178" i="1"/>
  <c r="I178" i="1"/>
  <c r="N178" i="1"/>
  <c r="S178" i="1"/>
  <c r="X178" i="1"/>
  <c r="AC178" i="1"/>
  <c r="D179" i="1"/>
  <c r="I179" i="1"/>
  <c r="N179" i="1"/>
  <c r="S179" i="1"/>
  <c r="X179" i="1"/>
  <c r="AC179" i="1"/>
  <c r="D180" i="1"/>
  <c r="I180" i="1"/>
  <c r="N180" i="1"/>
  <c r="S180" i="1"/>
  <c r="X180" i="1"/>
  <c r="AC180" i="1"/>
  <c r="D181" i="1"/>
  <c r="I181" i="1"/>
  <c r="N181" i="1"/>
  <c r="S181" i="1"/>
  <c r="X181" i="1"/>
  <c r="AC181" i="1"/>
  <c r="D182" i="1"/>
  <c r="I182" i="1"/>
  <c r="N182" i="1"/>
  <c r="S182" i="1"/>
  <c r="X182" i="1"/>
  <c r="AC182" i="1"/>
  <c r="D183" i="1"/>
  <c r="I183" i="1"/>
  <c r="N183" i="1"/>
  <c r="S183" i="1"/>
  <c r="X183" i="1"/>
  <c r="AC183" i="1"/>
  <c r="D184" i="1"/>
  <c r="I184" i="1"/>
  <c r="N184" i="1"/>
  <c r="S184" i="1"/>
  <c r="X184" i="1"/>
  <c r="AC184" i="1"/>
  <c r="D185" i="1"/>
  <c r="I185" i="1"/>
  <c r="N185" i="1"/>
  <c r="S185" i="1"/>
  <c r="X185" i="1"/>
  <c r="AC185" i="1"/>
  <c r="D186" i="1"/>
  <c r="I186" i="1"/>
  <c r="N186" i="1"/>
  <c r="S186" i="1"/>
  <c r="X186" i="1"/>
  <c r="AC186" i="1"/>
  <c r="D187" i="1"/>
  <c r="I187" i="1"/>
  <c r="N187" i="1"/>
  <c r="S187" i="1"/>
  <c r="X187" i="1"/>
  <c r="AC187" i="1"/>
  <c r="D188" i="1"/>
  <c r="I188" i="1"/>
  <c r="N188" i="1"/>
  <c r="S188" i="1"/>
  <c r="X188" i="1"/>
  <c r="AC188" i="1"/>
  <c r="D189" i="1"/>
  <c r="I189" i="1"/>
  <c r="N189" i="1"/>
  <c r="S189" i="1"/>
  <c r="X189" i="1"/>
  <c r="AC189" i="1"/>
  <c r="D190" i="1"/>
  <c r="I190" i="1"/>
  <c r="N190" i="1"/>
  <c r="S190" i="1"/>
  <c r="X190" i="1"/>
  <c r="AC190" i="1"/>
  <c r="D191" i="1"/>
  <c r="I191" i="1"/>
  <c r="N191" i="1"/>
  <c r="S191" i="1"/>
  <c r="X191" i="1"/>
  <c r="AC191" i="1"/>
  <c r="D192" i="1"/>
  <c r="I192" i="1"/>
  <c r="N192" i="1"/>
  <c r="S192" i="1"/>
  <c r="X192" i="1"/>
  <c r="AC192" i="1"/>
  <c r="D193" i="1"/>
  <c r="I193" i="1"/>
  <c r="N193" i="1"/>
  <c r="S193" i="1"/>
  <c r="X193" i="1"/>
  <c r="AC193" i="1"/>
  <c r="D194" i="1"/>
  <c r="I194" i="1"/>
  <c r="N194" i="1"/>
  <c r="S194" i="1"/>
  <c r="X194" i="1"/>
  <c r="AC194" i="1"/>
  <c r="D195" i="1"/>
  <c r="I195" i="1"/>
  <c r="N195" i="1"/>
  <c r="S195" i="1"/>
  <c r="X195" i="1"/>
  <c r="AC195" i="1"/>
  <c r="D196" i="1"/>
  <c r="I196" i="1"/>
  <c r="N196" i="1"/>
  <c r="S196" i="1"/>
  <c r="X196" i="1"/>
  <c r="AC196" i="1"/>
  <c r="D197" i="1"/>
  <c r="I197" i="1"/>
  <c r="N197" i="1"/>
  <c r="S197" i="1"/>
  <c r="X197" i="1"/>
  <c r="AC197" i="1"/>
  <c r="D198" i="1"/>
  <c r="I198" i="1"/>
  <c r="N198" i="1"/>
  <c r="S198" i="1"/>
  <c r="X198" i="1"/>
  <c r="AC198" i="1"/>
  <c r="D199" i="1"/>
  <c r="I199" i="1"/>
  <c r="N199" i="1"/>
  <c r="S199" i="1"/>
  <c r="X199" i="1"/>
  <c r="AC199" i="1"/>
  <c r="D200" i="1"/>
  <c r="I200" i="1"/>
  <c r="N200" i="1"/>
  <c r="S200" i="1"/>
  <c r="X200" i="1"/>
  <c r="AC200" i="1"/>
  <c r="D201" i="1"/>
  <c r="I201" i="1"/>
  <c r="N201" i="1"/>
  <c r="S201" i="1"/>
  <c r="X201" i="1"/>
  <c r="AC201" i="1"/>
  <c r="D202" i="1"/>
  <c r="I202" i="1"/>
  <c r="N202" i="1"/>
  <c r="S202" i="1"/>
  <c r="X202" i="1"/>
  <c r="AC202" i="1"/>
  <c r="D203" i="1"/>
  <c r="I203" i="1"/>
  <c r="N203" i="1"/>
  <c r="S203" i="1"/>
  <c r="X203" i="1"/>
  <c r="AC203" i="1"/>
  <c r="D204" i="1"/>
  <c r="I204" i="1"/>
  <c r="N204" i="1"/>
  <c r="S204" i="1"/>
  <c r="X204" i="1"/>
  <c r="AC204" i="1"/>
  <c r="D205" i="1"/>
  <c r="I205" i="1"/>
  <c r="N205" i="1"/>
  <c r="S205" i="1"/>
  <c r="X205" i="1"/>
  <c r="AC205" i="1"/>
  <c r="D206" i="1"/>
  <c r="I206" i="1"/>
  <c r="N206" i="1"/>
  <c r="S206" i="1"/>
  <c r="X206" i="1"/>
  <c r="AC206" i="1"/>
  <c r="D207" i="1"/>
  <c r="I207" i="1"/>
  <c r="N207" i="1"/>
  <c r="S207" i="1"/>
  <c r="X207" i="1"/>
  <c r="AC207" i="1"/>
  <c r="D208" i="1"/>
  <c r="I208" i="1"/>
  <c r="N208" i="1"/>
  <c r="S208" i="1"/>
  <c r="X208" i="1"/>
  <c r="AC208" i="1"/>
  <c r="D209" i="1"/>
  <c r="I209" i="1"/>
  <c r="N209" i="1"/>
  <c r="S209" i="1"/>
  <c r="X209" i="1"/>
  <c r="AC209" i="1"/>
  <c r="D210" i="1"/>
  <c r="I210" i="1"/>
  <c r="N210" i="1"/>
  <c r="S210" i="1"/>
  <c r="X210" i="1"/>
  <c r="AC210" i="1"/>
  <c r="D211" i="1"/>
  <c r="I211" i="1"/>
  <c r="N211" i="1"/>
  <c r="S211" i="1"/>
  <c r="X211" i="1"/>
  <c r="AC211" i="1"/>
  <c r="D212" i="1"/>
  <c r="I212" i="1"/>
  <c r="N212" i="1"/>
  <c r="S212" i="1"/>
  <c r="X212" i="1"/>
  <c r="AC212" i="1"/>
  <c r="D213" i="1"/>
  <c r="I213" i="1"/>
  <c r="N213" i="1"/>
  <c r="S213" i="1"/>
  <c r="X213" i="1"/>
  <c r="AC213" i="1"/>
  <c r="D214" i="1"/>
  <c r="I214" i="1"/>
  <c r="N214" i="1"/>
  <c r="S214" i="1"/>
  <c r="X214" i="1"/>
  <c r="AC214" i="1"/>
  <c r="D215" i="1"/>
  <c r="I215" i="1"/>
  <c r="N215" i="1"/>
  <c r="S215" i="1"/>
  <c r="X215" i="1"/>
  <c r="AC215" i="1"/>
  <c r="D216" i="1"/>
  <c r="I216" i="1"/>
  <c r="N216" i="1"/>
  <c r="S216" i="1"/>
  <c r="X216" i="1"/>
  <c r="AC216" i="1"/>
  <c r="D217" i="1"/>
  <c r="I217" i="1"/>
  <c r="N217" i="1"/>
  <c r="S217" i="1"/>
  <c r="X217" i="1"/>
  <c r="AC217" i="1"/>
  <c r="D218" i="1"/>
  <c r="I218" i="1"/>
  <c r="N218" i="1"/>
  <c r="S218" i="1"/>
  <c r="X218" i="1"/>
  <c r="AC218" i="1"/>
  <c r="D219" i="1"/>
  <c r="I219" i="1"/>
  <c r="N219" i="1"/>
  <c r="S219" i="1"/>
  <c r="X219" i="1"/>
  <c r="AC219" i="1"/>
  <c r="D220" i="1"/>
  <c r="I220" i="1"/>
  <c r="N220" i="1"/>
  <c r="S220" i="1"/>
  <c r="X220" i="1"/>
  <c r="AC220" i="1"/>
  <c r="D221" i="1"/>
  <c r="I221" i="1"/>
  <c r="N221" i="1"/>
  <c r="S221" i="1"/>
  <c r="X221" i="1"/>
  <c r="AC221" i="1"/>
  <c r="D222" i="1"/>
  <c r="I222" i="1"/>
  <c r="N222" i="1"/>
  <c r="S222" i="1"/>
  <c r="X222" i="1"/>
  <c r="AC222" i="1"/>
  <c r="D223" i="1"/>
  <c r="I223" i="1"/>
  <c r="N223" i="1"/>
  <c r="S223" i="1"/>
  <c r="X223" i="1"/>
  <c r="AC223" i="1"/>
  <c r="D224" i="1"/>
  <c r="I224" i="1"/>
  <c r="N224" i="1"/>
  <c r="S224" i="1"/>
  <c r="X224" i="1"/>
  <c r="AC224" i="1"/>
  <c r="D225" i="1"/>
  <c r="I225" i="1"/>
  <c r="N225" i="1"/>
  <c r="S225" i="1"/>
  <c r="X225" i="1"/>
  <c r="AC225" i="1"/>
  <c r="D226" i="1"/>
  <c r="I226" i="1"/>
  <c r="N226" i="1"/>
  <c r="S226" i="1"/>
  <c r="X226" i="1"/>
  <c r="AC226" i="1"/>
  <c r="D227" i="1"/>
  <c r="I227" i="1"/>
  <c r="N227" i="1"/>
  <c r="S227" i="1"/>
  <c r="X227" i="1"/>
  <c r="AC227" i="1"/>
  <c r="D228" i="1"/>
  <c r="I228" i="1"/>
  <c r="N228" i="1"/>
  <c r="S228" i="1"/>
  <c r="X228" i="1"/>
  <c r="AC228" i="1"/>
  <c r="D229" i="1"/>
  <c r="I229" i="1"/>
  <c r="N229" i="1"/>
  <c r="S229" i="1"/>
  <c r="X229" i="1"/>
  <c r="AC229" i="1"/>
  <c r="D230" i="1"/>
  <c r="I230" i="1"/>
  <c r="N230" i="1"/>
  <c r="S230" i="1"/>
  <c r="X230" i="1"/>
  <c r="AC230" i="1"/>
  <c r="D231" i="1"/>
  <c r="I231" i="1"/>
  <c r="N231" i="1"/>
  <c r="S231" i="1"/>
  <c r="X231" i="1"/>
  <c r="AC231" i="1"/>
  <c r="D232" i="1"/>
  <c r="I232" i="1"/>
  <c r="N232" i="1"/>
  <c r="S232" i="1"/>
  <c r="X232" i="1"/>
  <c r="AC232" i="1"/>
  <c r="D233" i="1"/>
  <c r="I233" i="1"/>
  <c r="N233" i="1"/>
  <c r="S233" i="1"/>
  <c r="X233" i="1"/>
  <c r="AC233" i="1"/>
  <c r="D234" i="1"/>
  <c r="I234" i="1"/>
  <c r="N234" i="1"/>
  <c r="S234" i="1"/>
  <c r="X234" i="1"/>
  <c r="AC234" i="1"/>
  <c r="D235" i="1"/>
  <c r="I235" i="1"/>
  <c r="N235" i="1"/>
  <c r="S235" i="1"/>
  <c r="X235" i="1"/>
  <c r="AC235" i="1"/>
  <c r="D236" i="1"/>
  <c r="I236" i="1"/>
  <c r="N236" i="1"/>
  <c r="S236" i="1"/>
  <c r="X236" i="1"/>
  <c r="AC236" i="1"/>
  <c r="D237" i="1"/>
  <c r="I237" i="1"/>
  <c r="N237" i="1"/>
  <c r="S237" i="1"/>
  <c r="X237" i="1"/>
  <c r="AC237" i="1"/>
  <c r="D238" i="1"/>
  <c r="I238" i="1"/>
  <c r="N238" i="1"/>
  <c r="S238" i="1"/>
  <c r="X238" i="1"/>
  <c r="AC238" i="1"/>
  <c r="D239" i="1"/>
  <c r="I239" i="1"/>
  <c r="N239" i="1"/>
  <c r="S239" i="1"/>
  <c r="X239" i="1"/>
  <c r="AC239" i="1"/>
  <c r="D240" i="1"/>
  <c r="I240" i="1"/>
  <c r="N240" i="1"/>
  <c r="S240" i="1"/>
  <c r="X240" i="1"/>
  <c r="AC240" i="1"/>
  <c r="D241" i="1"/>
  <c r="I241" i="1"/>
  <c r="N241" i="1"/>
  <c r="S241" i="1"/>
  <c r="X241" i="1"/>
  <c r="AC241" i="1"/>
  <c r="D242" i="1"/>
  <c r="I242" i="1"/>
  <c r="N242" i="1"/>
  <c r="S242" i="1"/>
  <c r="X242" i="1"/>
  <c r="AC242" i="1"/>
  <c r="D243" i="1"/>
  <c r="I243" i="1"/>
  <c r="N243" i="1"/>
  <c r="S243" i="1"/>
  <c r="X243" i="1"/>
  <c r="AC243" i="1"/>
  <c r="D244" i="1"/>
  <c r="I244" i="1"/>
  <c r="N244" i="1"/>
  <c r="S244" i="1"/>
  <c r="X244" i="1"/>
  <c r="AC244" i="1"/>
  <c r="D245" i="1"/>
  <c r="I245" i="1"/>
  <c r="N245" i="1"/>
  <c r="S245" i="1"/>
  <c r="X245" i="1"/>
  <c r="AC245" i="1"/>
  <c r="D246" i="1"/>
  <c r="I246" i="1"/>
  <c r="N246" i="1"/>
  <c r="S246" i="1"/>
  <c r="X246" i="1"/>
  <c r="AC246" i="1"/>
  <c r="D247" i="1"/>
  <c r="I247" i="1"/>
  <c r="N247" i="1"/>
  <c r="S247" i="1"/>
  <c r="X247" i="1"/>
  <c r="AC247" i="1"/>
  <c r="D248" i="1"/>
  <c r="I248" i="1"/>
  <c r="N248" i="1"/>
  <c r="S248" i="1"/>
  <c r="X248" i="1"/>
  <c r="AC248" i="1"/>
  <c r="D249" i="1"/>
  <c r="I249" i="1"/>
  <c r="N249" i="1"/>
  <c r="S249" i="1"/>
  <c r="X249" i="1"/>
  <c r="AC249" i="1"/>
  <c r="D250" i="1"/>
  <c r="I250" i="1"/>
  <c r="N250" i="1"/>
  <c r="S250" i="1"/>
  <c r="X250" i="1"/>
  <c r="AC250" i="1"/>
  <c r="D251" i="1"/>
  <c r="I251" i="1"/>
  <c r="N251" i="1"/>
  <c r="S251" i="1"/>
  <c r="X251" i="1"/>
  <c r="AC251" i="1"/>
  <c r="D252" i="1"/>
  <c r="I252" i="1"/>
  <c r="N252" i="1"/>
  <c r="S252" i="1"/>
  <c r="X252" i="1"/>
  <c r="AC252" i="1"/>
  <c r="D253" i="1"/>
  <c r="I253" i="1"/>
  <c r="N253" i="1"/>
  <c r="S253" i="1"/>
  <c r="X253" i="1"/>
  <c r="AC253" i="1"/>
  <c r="D254" i="1"/>
  <c r="I254" i="1"/>
  <c r="N254" i="1"/>
  <c r="S254" i="1"/>
  <c r="X254" i="1"/>
  <c r="AC254" i="1"/>
  <c r="D255" i="1"/>
  <c r="I255" i="1"/>
  <c r="N255" i="1"/>
  <c r="S255" i="1"/>
  <c r="X255" i="1"/>
  <c r="AC255" i="1"/>
  <c r="D256" i="1"/>
  <c r="I256" i="1"/>
  <c r="N256" i="1"/>
  <c r="S256" i="1"/>
  <c r="X256" i="1"/>
  <c r="AC256" i="1"/>
  <c r="D257" i="1"/>
  <c r="I257" i="1"/>
  <c r="N257" i="1"/>
  <c r="S257" i="1"/>
  <c r="X257" i="1"/>
  <c r="AC257" i="1"/>
  <c r="D258" i="1"/>
  <c r="I258" i="1"/>
  <c r="N258" i="1"/>
  <c r="S258" i="1"/>
  <c r="X258" i="1"/>
  <c r="AC258" i="1"/>
  <c r="D259" i="1"/>
  <c r="I259" i="1"/>
  <c r="N259" i="1"/>
  <c r="S259" i="1"/>
  <c r="X259" i="1"/>
  <c r="AC259" i="1"/>
  <c r="D260" i="1"/>
  <c r="I260" i="1"/>
  <c r="N260" i="1"/>
  <c r="S260" i="1"/>
  <c r="X260" i="1"/>
  <c r="AC260" i="1"/>
  <c r="D261" i="1"/>
  <c r="I261" i="1"/>
  <c r="N261" i="1"/>
  <c r="S261" i="1"/>
  <c r="X261" i="1"/>
  <c r="AC261" i="1"/>
  <c r="D262" i="1"/>
  <c r="I262" i="1"/>
  <c r="N262" i="1"/>
  <c r="S262" i="1"/>
  <c r="X262" i="1"/>
  <c r="AC262" i="1"/>
  <c r="D263" i="1"/>
  <c r="I263" i="1"/>
  <c r="N263" i="1"/>
  <c r="S263" i="1"/>
  <c r="X263" i="1"/>
  <c r="AC263" i="1"/>
  <c r="D264" i="1"/>
  <c r="I264" i="1"/>
  <c r="N264" i="1"/>
  <c r="S264" i="1"/>
  <c r="X264" i="1"/>
  <c r="AC264" i="1"/>
  <c r="D265" i="1"/>
  <c r="I265" i="1"/>
  <c r="N265" i="1"/>
  <c r="S265" i="1"/>
  <c r="X265" i="1"/>
  <c r="AC265" i="1"/>
  <c r="D266" i="1"/>
  <c r="I266" i="1"/>
  <c r="N266" i="1"/>
  <c r="S266" i="1"/>
  <c r="X266" i="1"/>
  <c r="AC266" i="1"/>
  <c r="D267" i="1"/>
  <c r="I267" i="1"/>
  <c r="N267" i="1"/>
  <c r="S267" i="1"/>
  <c r="X267" i="1"/>
  <c r="AC267" i="1"/>
  <c r="D268" i="1"/>
  <c r="I268" i="1"/>
  <c r="N268" i="1"/>
  <c r="S268" i="1"/>
  <c r="X268" i="1"/>
  <c r="AC268" i="1"/>
  <c r="D269" i="1"/>
  <c r="I269" i="1"/>
  <c r="N269" i="1"/>
  <c r="S269" i="1"/>
  <c r="X269" i="1"/>
  <c r="AC269" i="1"/>
  <c r="D270" i="1"/>
  <c r="I270" i="1"/>
  <c r="N270" i="1"/>
  <c r="S270" i="1"/>
  <c r="X270" i="1"/>
  <c r="AC270" i="1"/>
  <c r="D271" i="1"/>
  <c r="I271" i="1"/>
  <c r="N271" i="1"/>
  <c r="S271" i="1"/>
  <c r="X271" i="1"/>
  <c r="AC271" i="1"/>
  <c r="D272" i="1"/>
  <c r="I272" i="1"/>
  <c r="N272" i="1"/>
  <c r="S272" i="1"/>
  <c r="X272" i="1"/>
  <c r="AC272" i="1"/>
  <c r="D273" i="1"/>
  <c r="I273" i="1"/>
  <c r="N273" i="1"/>
  <c r="S273" i="1"/>
  <c r="X273" i="1"/>
  <c r="AC273" i="1"/>
  <c r="D274" i="1"/>
  <c r="I274" i="1"/>
  <c r="N274" i="1"/>
  <c r="S274" i="1"/>
  <c r="X274" i="1"/>
  <c r="AC274" i="1"/>
  <c r="D275" i="1"/>
  <c r="I275" i="1"/>
  <c r="N275" i="1"/>
  <c r="S275" i="1"/>
  <c r="X275" i="1"/>
  <c r="AC275" i="1"/>
  <c r="D276" i="1"/>
  <c r="I276" i="1"/>
  <c r="N276" i="1"/>
  <c r="S276" i="1"/>
  <c r="X276" i="1"/>
  <c r="AC276" i="1"/>
  <c r="D277" i="1"/>
  <c r="I277" i="1"/>
  <c r="N277" i="1"/>
  <c r="S277" i="1"/>
  <c r="X277" i="1"/>
  <c r="AC277" i="1"/>
  <c r="D278" i="1"/>
  <c r="I278" i="1"/>
  <c r="N278" i="1"/>
  <c r="S278" i="1"/>
  <c r="X278" i="1"/>
  <c r="AC278" i="1"/>
  <c r="D279" i="1"/>
  <c r="I279" i="1"/>
  <c r="N279" i="1"/>
  <c r="S279" i="1"/>
  <c r="X279" i="1"/>
  <c r="AC279" i="1"/>
  <c r="D280" i="1"/>
  <c r="I280" i="1"/>
  <c r="N280" i="1"/>
  <c r="S280" i="1"/>
  <c r="X280" i="1"/>
  <c r="AC280" i="1"/>
  <c r="D281" i="1"/>
  <c r="I281" i="1"/>
  <c r="N281" i="1"/>
  <c r="S281" i="1"/>
  <c r="X281" i="1"/>
  <c r="AC281" i="1"/>
  <c r="D282" i="1"/>
  <c r="I282" i="1"/>
  <c r="N282" i="1"/>
  <c r="S282" i="1"/>
  <c r="X282" i="1"/>
  <c r="AC282" i="1"/>
  <c r="D283" i="1"/>
  <c r="I283" i="1"/>
  <c r="N283" i="1"/>
  <c r="S283" i="1"/>
  <c r="X283" i="1"/>
  <c r="AC283" i="1"/>
  <c r="D284" i="1"/>
  <c r="I284" i="1"/>
  <c r="N284" i="1"/>
  <c r="S284" i="1"/>
  <c r="X284" i="1"/>
  <c r="AC284" i="1"/>
  <c r="D285" i="1"/>
  <c r="I285" i="1"/>
  <c r="N285" i="1"/>
  <c r="S285" i="1"/>
  <c r="X285" i="1"/>
  <c r="AC285" i="1"/>
  <c r="D286" i="1"/>
  <c r="I286" i="1"/>
  <c r="N286" i="1"/>
  <c r="S286" i="1"/>
  <c r="X286" i="1"/>
  <c r="AC286" i="1"/>
  <c r="D287" i="1"/>
  <c r="I287" i="1"/>
  <c r="N287" i="1"/>
  <c r="S287" i="1"/>
  <c r="X287" i="1"/>
  <c r="AC287" i="1"/>
  <c r="D288" i="1"/>
  <c r="I288" i="1"/>
  <c r="N288" i="1"/>
  <c r="S288" i="1"/>
  <c r="X288" i="1"/>
  <c r="AC288" i="1"/>
  <c r="D289" i="1"/>
  <c r="I289" i="1"/>
  <c r="N289" i="1"/>
  <c r="S289" i="1"/>
  <c r="X289" i="1"/>
  <c r="AC289" i="1"/>
  <c r="D290" i="1"/>
  <c r="I290" i="1"/>
  <c r="N290" i="1"/>
  <c r="S290" i="1"/>
  <c r="X290" i="1"/>
  <c r="AC290" i="1"/>
  <c r="D291" i="1"/>
  <c r="I291" i="1"/>
  <c r="N291" i="1"/>
  <c r="S291" i="1"/>
  <c r="X291" i="1"/>
  <c r="AC291" i="1"/>
  <c r="D292" i="1"/>
  <c r="I292" i="1"/>
  <c r="N292" i="1"/>
  <c r="S292" i="1"/>
  <c r="X292" i="1"/>
  <c r="AC292" i="1"/>
  <c r="D293" i="1"/>
  <c r="I293" i="1"/>
  <c r="N293" i="1"/>
  <c r="S293" i="1"/>
  <c r="X293" i="1"/>
  <c r="AC293" i="1"/>
  <c r="D294" i="1"/>
  <c r="I294" i="1"/>
  <c r="N294" i="1"/>
  <c r="S294" i="1"/>
  <c r="X294" i="1"/>
  <c r="AC294" i="1"/>
  <c r="D295" i="1"/>
  <c r="I295" i="1"/>
  <c r="N295" i="1"/>
  <c r="S295" i="1"/>
  <c r="X295" i="1"/>
  <c r="AC295" i="1"/>
  <c r="D296" i="1"/>
  <c r="I296" i="1"/>
  <c r="N296" i="1"/>
  <c r="S296" i="1"/>
  <c r="X296" i="1"/>
  <c r="AC296" i="1"/>
  <c r="D297" i="1"/>
  <c r="I297" i="1"/>
  <c r="N297" i="1"/>
  <c r="S297" i="1"/>
  <c r="X297" i="1"/>
  <c r="AC297" i="1"/>
  <c r="D298" i="1"/>
  <c r="I298" i="1"/>
  <c r="N298" i="1"/>
  <c r="S298" i="1"/>
  <c r="X298" i="1"/>
  <c r="AC298" i="1"/>
  <c r="D299" i="1"/>
  <c r="I299" i="1"/>
  <c r="N299" i="1"/>
  <c r="S299" i="1"/>
  <c r="X299" i="1"/>
  <c r="AC299" i="1"/>
  <c r="D300" i="1"/>
  <c r="I300" i="1"/>
  <c r="N300" i="1"/>
  <c r="S300" i="1"/>
  <c r="X300" i="1"/>
  <c r="AC300" i="1"/>
  <c r="D301" i="1"/>
  <c r="I301" i="1"/>
  <c r="N301" i="1"/>
  <c r="S301" i="1"/>
  <c r="X301" i="1"/>
  <c r="AC301" i="1"/>
  <c r="D302" i="1"/>
  <c r="I302" i="1"/>
  <c r="N302" i="1"/>
  <c r="S302" i="1"/>
  <c r="X302" i="1"/>
  <c r="AC302" i="1"/>
  <c r="D303" i="1"/>
  <c r="I303" i="1"/>
  <c r="N303" i="1"/>
  <c r="S303" i="1"/>
  <c r="X303" i="1"/>
  <c r="AC303" i="1"/>
  <c r="D304" i="1"/>
  <c r="I304" i="1"/>
  <c r="N304" i="1"/>
  <c r="S304" i="1"/>
  <c r="X304" i="1"/>
  <c r="AC304" i="1"/>
  <c r="D305" i="1"/>
  <c r="I305" i="1"/>
  <c r="N305" i="1"/>
  <c r="S305" i="1"/>
  <c r="X305" i="1"/>
  <c r="AC305" i="1"/>
  <c r="D306" i="1"/>
  <c r="I306" i="1"/>
  <c r="N306" i="1"/>
  <c r="S306" i="1"/>
  <c r="X306" i="1"/>
  <c r="AC306" i="1"/>
  <c r="D307" i="1"/>
  <c r="I307" i="1"/>
  <c r="N307" i="1"/>
  <c r="S307" i="1"/>
  <c r="X307" i="1"/>
  <c r="AC307" i="1"/>
  <c r="D308" i="1"/>
  <c r="I308" i="1"/>
  <c r="N308" i="1"/>
  <c r="S308" i="1"/>
  <c r="X308" i="1"/>
  <c r="AC308" i="1"/>
  <c r="D309" i="1"/>
  <c r="I309" i="1"/>
  <c r="N309" i="1"/>
  <c r="S309" i="1"/>
  <c r="X309" i="1"/>
  <c r="AC309" i="1"/>
  <c r="D310" i="1"/>
  <c r="I310" i="1"/>
  <c r="N310" i="1"/>
  <c r="S310" i="1"/>
  <c r="X310" i="1"/>
  <c r="AC310" i="1"/>
  <c r="D311" i="1"/>
  <c r="I311" i="1"/>
  <c r="N311" i="1"/>
  <c r="S311" i="1"/>
  <c r="X311" i="1"/>
  <c r="AC311" i="1"/>
  <c r="D312" i="1"/>
  <c r="I312" i="1"/>
  <c r="N312" i="1"/>
  <c r="S312" i="1"/>
  <c r="X312" i="1"/>
  <c r="AC312" i="1"/>
  <c r="D313" i="1"/>
  <c r="I313" i="1"/>
  <c r="N313" i="1"/>
  <c r="S313" i="1"/>
  <c r="X313" i="1"/>
  <c r="AC313" i="1"/>
  <c r="D314" i="1"/>
  <c r="I314" i="1"/>
  <c r="N314" i="1"/>
  <c r="S314" i="1"/>
  <c r="X314" i="1"/>
  <c r="AC314" i="1"/>
  <c r="D315" i="1"/>
  <c r="I315" i="1"/>
  <c r="N315" i="1"/>
  <c r="S315" i="1"/>
  <c r="X315" i="1"/>
  <c r="AC315" i="1"/>
  <c r="D316" i="1"/>
  <c r="I316" i="1"/>
  <c r="N316" i="1"/>
  <c r="S316" i="1"/>
  <c r="X316" i="1"/>
  <c r="AC316" i="1"/>
  <c r="D317" i="1"/>
  <c r="I317" i="1"/>
  <c r="N317" i="1"/>
  <c r="S317" i="1"/>
  <c r="X317" i="1"/>
  <c r="AC317" i="1"/>
  <c r="D318" i="1"/>
  <c r="I318" i="1"/>
  <c r="N318" i="1"/>
  <c r="S318" i="1"/>
  <c r="X318" i="1"/>
  <c r="AC318" i="1"/>
  <c r="D319" i="1"/>
  <c r="I319" i="1"/>
  <c r="N319" i="1"/>
  <c r="S319" i="1"/>
  <c r="X319" i="1"/>
  <c r="AC319" i="1"/>
  <c r="D320" i="1"/>
  <c r="I320" i="1"/>
  <c r="N320" i="1"/>
  <c r="S320" i="1"/>
  <c r="X320" i="1"/>
  <c r="AC320" i="1"/>
  <c r="D321" i="1"/>
  <c r="I321" i="1"/>
  <c r="N321" i="1"/>
  <c r="S321" i="1"/>
  <c r="X321" i="1"/>
  <c r="AC321" i="1"/>
  <c r="D322" i="1"/>
  <c r="I322" i="1"/>
  <c r="N322" i="1"/>
  <c r="S322" i="1"/>
  <c r="X322" i="1"/>
  <c r="AC322" i="1"/>
  <c r="D323" i="1"/>
  <c r="I323" i="1"/>
  <c r="N323" i="1"/>
  <c r="S323" i="1"/>
  <c r="X323" i="1"/>
  <c r="AC323" i="1"/>
  <c r="D324" i="1"/>
  <c r="I324" i="1"/>
  <c r="N324" i="1"/>
  <c r="S324" i="1"/>
  <c r="X324" i="1"/>
  <c r="AC324" i="1"/>
  <c r="D325" i="1"/>
  <c r="I325" i="1"/>
  <c r="N325" i="1"/>
  <c r="S325" i="1"/>
  <c r="X325" i="1"/>
  <c r="AC325" i="1"/>
  <c r="D326" i="1"/>
  <c r="I326" i="1"/>
  <c r="N326" i="1"/>
  <c r="S326" i="1"/>
  <c r="X326" i="1"/>
  <c r="AC326" i="1"/>
  <c r="D327" i="1"/>
  <c r="I327" i="1"/>
  <c r="N327" i="1"/>
  <c r="S327" i="1"/>
  <c r="X327" i="1"/>
  <c r="AC327" i="1"/>
  <c r="D328" i="1"/>
  <c r="I328" i="1"/>
  <c r="N328" i="1"/>
  <c r="S328" i="1"/>
  <c r="X328" i="1"/>
  <c r="AC328" i="1"/>
  <c r="D329" i="1"/>
  <c r="I329" i="1"/>
  <c r="N329" i="1"/>
  <c r="S329" i="1"/>
  <c r="X329" i="1"/>
  <c r="AC329" i="1"/>
  <c r="D330" i="1"/>
  <c r="I330" i="1"/>
  <c r="N330" i="1"/>
  <c r="S330" i="1"/>
  <c r="X330" i="1"/>
  <c r="AC330" i="1"/>
  <c r="D331" i="1"/>
  <c r="I331" i="1"/>
  <c r="N331" i="1"/>
  <c r="S331" i="1"/>
  <c r="X331" i="1"/>
  <c r="AC331" i="1"/>
  <c r="D332" i="1"/>
  <c r="I332" i="1"/>
  <c r="N332" i="1"/>
  <c r="S332" i="1"/>
  <c r="X332" i="1"/>
  <c r="AC332" i="1"/>
  <c r="D333" i="1"/>
  <c r="I333" i="1"/>
  <c r="N333" i="1"/>
  <c r="S333" i="1"/>
  <c r="X333" i="1"/>
  <c r="AC333" i="1"/>
  <c r="D334" i="1"/>
  <c r="I334" i="1"/>
  <c r="N334" i="1"/>
  <c r="S334" i="1"/>
  <c r="X334" i="1"/>
  <c r="AC334" i="1"/>
  <c r="D335" i="1"/>
  <c r="I335" i="1"/>
  <c r="N335" i="1"/>
  <c r="S335" i="1"/>
  <c r="X335" i="1"/>
  <c r="AC335" i="1"/>
  <c r="D336" i="1"/>
  <c r="I336" i="1"/>
  <c r="N336" i="1"/>
  <c r="S336" i="1"/>
  <c r="X336" i="1"/>
  <c r="AC336" i="1"/>
  <c r="D337" i="1"/>
  <c r="I337" i="1"/>
  <c r="N337" i="1"/>
  <c r="S337" i="1"/>
  <c r="X337" i="1"/>
  <c r="AC337" i="1"/>
  <c r="D338" i="1"/>
  <c r="I338" i="1"/>
  <c r="N338" i="1"/>
  <c r="S338" i="1"/>
  <c r="X338" i="1"/>
  <c r="AC338" i="1"/>
  <c r="D339" i="1"/>
  <c r="I339" i="1"/>
  <c r="N339" i="1"/>
  <c r="S339" i="1"/>
  <c r="X339" i="1"/>
  <c r="AC339" i="1"/>
  <c r="D340" i="1"/>
  <c r="I340" i="1"/>
  <c r="N340" i="1"/>
  <c r="S340" i="1"/>
  <c r="X340" i="1"/>
  <c r="AC340" i="1"/>
  <c r="D341" i="1"/>
  <c r="I341" i="1"/>
  <c r="N341" i="1"/>
  <c r="S341" i="1"/>
  <c r="X341" i="1"/>
  <c r="AC341" i="1"/>
  <c r="D342" i="1"/>
  <c r="I342" i="1"/>
  <c r="N342" i="1"/>
  <c r="S342" i="1"/>
  <c r="X342" i="1"/>
  <c r="AC342" i="1"/>
  <c r="D343" i="1"/>
  <c r="I343" i="1"/>
  <c r="N343" i="1"/>
  <c r="S343" i="1"/>
  <c r="X343" i="1"/>
  <c r="AC343" i="1"/>
  <c r="D344" i="1"/>
  <c r="I344" i="1"/>
  <c r="N344" i="1"/>
  <c r="S344" i="1"/>
  <c r="X344" i="1"/>
  <c r="AC344" i="1"/>
  <c r="D345" i="1"/>
  <c r="I345" i="1"/>
  <c r="N345" i="1"/>
  <c r="S345" i="1"/>
  <c r="X345" i="1"/>
  <c r="AC345" i="1"/>
  <c r="D346" i="1"/>
  <c r="I346" i="1"/>
  <c r="N346" i="1"/>
  <c r="S346" i="1"/>
  <c r="X346" i="1"/>
  <c r="AC346" i="1"/>
  <c r="D347" i="1"/>
  <c r="I347" i="1"/>
  <c r="N347" i="1"/>
  <c r="S347" i="1"/>
  <c r="X347" i="1"/>
  <c r="AC347" i="1"/>
  <c r="D348" i="1"/>
  <c r="I348" i="1"/>
  <c r="N348" i="1"/>
  <c r="S348" i="1"/>
  <c r="X348" i="1"/>
  <c r="AC348" i="1"/>
  <c r="D349" i="1"/>
  <c r="I349" i="1"/>
  <c r="N349" i="1"/>
  <c r="S349" i="1"/>
  <c r="X349" i="1"/>
  <c r="AC349" i="1"/>
  <c r="D350" i="1"/>
  <c r="I350" i="1"/>
  <c r="N350" i="1"/>
  <c r="S350" i="1"/>
  <c r="X350" i="1"/>
  <c r="AC350" i="1"/>
  <c r="D351" i="1"/>
  <c r="I351" i="1"/>
  <c r="N351" i="1"/>
  <c r="S351" i="1"/>
  <c r="X351" i="1"/>
  <c r="AC351" i="1"/>
  <c r="D352" i="1"/>
  <c r="I352" i="1"/>
  <c r="N352" i="1"/>
  <c r="S352" i="1"/>
  <c r="X352" i="1"/>
  <c r="AC352" i="1"/>
  <c r="D353" i="1"/>
  <c r="I353" i="1"/>
  <c r="N353" i="1"/>
  <c r="S353" i="1"/>
  <c r="X353" i="1"/>
  <c r="AC353" i="1"/>
  <c r="D354" i="1"/>
  <c r="I354" i="1"/>
  <c r="N354" i="1"/>
  <c r="S354" i="1"/>
  <c r="X354" i="1"/>
  <c r="AC354" i="1"/>
  <c r="D355" i="1"/>
  <c r="I355" i="1"/>
  <c r="N355" i="1"/>
  <c r="S355" i="1"/>
  <c r="X355" i="1"/>
  <c r="AC355" i="1"/>
  <c r="D356" i="1"/>
  <c r="I356" i="1"/>
  <c r="N356" i="1"/>
  <c r="S356" i="1"/>
  <c r="X356" i="1"/>
  <c r="AC356" i="1"/>
  <c r="D357" i="1"/>
  <c r="I357" i="1"/>
  <c r="N357" i="1"/>
  <c r="S357" i="1"/>
  <c r="X357" i="1"/>
  <c r="AC357" i="1"/>
  <c r="D358" i="1"/>
  <c r="I358" i="1"/>
  <c r="N358" i="1"/>
  <c r="S358" i="1"/>
  <c r="X358" i="1"/>
  <c r="AC358" i="1"/>
  <c r="D359" i="1"/>
  <c r="I359" i="1"/>
  <c r="N359" i="1"/>
  <c r="S359" i="1"/>
  <c r="X359" i="1"/>
  <c r="AC359" i="1"/>
  <c r="D360" i="1"/>
  <c r="I360" i="1"/>
  <c r="N360" i="1"/>
  <c r="S360" i="1"/>
  <c r="X360" i="1"/>
  <c r="AC360" i="1"/>
  <c r="D361" i="1"/>
  <c r="I361" i="1"/>
  <c r="N361" i="1"/>
  <c r="S361" i="1"/>
  <c r="X361" i="1"/>
  <c r="AC361" i="1"/>
  <c r="D362" i="1"/>
  <c r="I362" i="1"/>
  <c r="N362" i="1"/>
  <c r="S362" i="1"/>
  <c r="X362" i="1"/>
  <c r="AC362" i="1"/>
  <c r="D363" i="1"/>
  <c r="I363" i="1"/>
  <c r="N363" i="1"/>
  <c r="S363" i="1"/>
  <c r="X363" i="1"/>
  <c r="AC363" i="1"/>
  <c r="D364" i="1"/>
  <c r="I364" i="1"/>
  <c r="N364" i="1"/>
  <c r="S364" i="1"/>
  <c r="X364" i="1"/>
  <c r="AC364" i="1"/>
  <c r="D365" i="1"/>
  <c r="I365" i="1"/>
  <c r="N365" i="1"/>
  <c r="S365" i="1"/>
  <c r="X365" i="1"/>
  <c r="AC365" i="1"/>
  <c r="D366" i="1"/>
  <c r="I366" i="1"/>
  <c r="N366" i="1"/>
  <c r="S366" i="1"/>
  <c r="X366" i="1"/>
  <c r="AC366" i="1"/>
  <c r="D367" i="1"/>
  <c r="I367" i="1"/>
  <c r="N367" i="1"/>
  <c r="S367" i="1"/>
  <c r="X367" i="1"/>
  <c r="AC367" i="1"/>
  <c r="D368" i="1"/>
  <c r="I368" i="1"/>
  <c r="N368" i="1"/>
  <c r="S368" i="1"/>
  <c r="X368" i="1"/>
  <c r="AC368" i="1"/>
  <c r="D369" i="1"/>
  <c r="I369" i="1"/>
  <c r="N369" i="1"/>
  <c r="S369" i="1"/>
  <c r="X369" i="1"/>
  <c r="AC369" i="1"/>
  <c r="D370" i="1"/>
  <c r="I370" i="1"/>
  <c r="N370" i="1"/>
  <c r="S370" i="1"/>
  <c r="X370" i="1"/>
  <c r="AC370" i="1"/>
  <c r="D371" i="1"/>
  <c r="I371" i="1"/>
  <c r="N371" i="1"/>
  <c r="S371" i="1"/>
  <c r="X371" i="1"/>
  <c r="AC371" i="1"/>
  <c r="D372" i="1"/>
  <c r="I372" i="1"/>
  <c r="N372" i="1"/>
  <c r="S372" i="1"/>
  <c r="X372" i="1"/>
  <c r="AC372" i="1"/>
  <c r="D373" i="1"/>
  <c r="I373" i="1"/>
  <c r="N373" i="1"/>
  <c r="S373" i="1"/>
  <c r="X373" i="1"/>
  <c r="AC373" i="1"/>
  <c r="D374" i="1"/>
  <c r="I374" i="1"/>
  <c r="N374" i="1"/>
  <c r="S374" i="1"/>
  <c r="X374" i="1"/>
  <c r="AC374" i="1"/>
  <c r="D375" i="1"/>
  <c r="I375" i="1"/>
  <c r="N375" i="1"/>
  <c r="S375" i="1"/>
  <c r="X375" i="1"/>
  <c r="AC375" i="1"/>
  <c r="D376" i="1"/>
  <c r="I376" i="1"/>
  <c r="N376" i="1"/>
  <c r="S376" i="1"/>
  <c r="X376" i="1"/>
  <c r="AC376" i="1"/>
  <c r="D377" i="1"/>
  <c r="I377" i="1"/>
  <c r="N377" i="1"/>
  <c r="S377" i="1"/>
  <c r="X377" i="1"/>
  <c r="AC377" i="1"/>
  <c r="D378" i="1"/>
  <c r="I378" i="1"/>
  <c r="N378" i="1"/>
  <c r="S378" i="1"/>
  <c r="X378" i="1"/>
  <c r="AC378" i="1"/>
  <c r="D379" i="1"/>
  <c r="I379" i="1"/>
  <c r="N379" i="1"/>
  <c r="S379" i="1"/>
  <c r="X379" i="1"/>
  <c r="AC379" i="1"/>
  <c r="D380" i="1"/>
  <c r="I380" i="1"/>
  <c r="N380" i="1"/>
  <c r="S380" i="1"/>
  <c r="X380" i="1"/>
  <c r="AC380" i="1"/>
  <c r="D381" i="1"/>
  <c r="I381" i="1"/>
  <c r="N381" i="1"/>
  <c r="S381" i="1"/>
  <c r="X381" i="1"/>
  <c r="AC381" i="1"/>
  <c r="D382" i="1"/>
  <c r="I382" i="1"/>
  <c r="N382" i="1"/>
  <c r="S382" i="1"/>
  <c r="X382" i="1"/>
  <c r="AC382" i="1"/>
  <c r="D383" i="1"/>
  <c r="I383" i="1"/>
  <c r="N383" i="1"/>
  <c r="S383" i="1"/>
  <c r="X383" i="1"/>
  <c r="AC383" i="1"/>
  <c r="D384" i="1"/>
  <c r="I384" i="1"/>
  <c r="N384" i="1"/>
  <c r="S384" i="1"/>
  <c r="X384" i="1"/>
  <c r="AC384" i="1"/>
  <c r="D385" i="1"/>
  <c r="I385" i="1"/>
  <c r="N385" i="1"/>
  <c r="S385" i="1"/>
  <c r="X385" i="1"/>
  <c r="AC385" i="1"/>
  <c r="D386" i="1"/>
  <c r="I386" i="1"/>
  <c r="N386" i="1"/>
  <c r="S386" i="1"/>
  <c r="X386" i="1"/>
  <c r="AC386" i="1"/>
  <c r="D387" i="1"/>
  <c r="I387" i="1"/>
  <c r="N387" i="1"/>
  <c r="S387" i="1"/>
  <c r="X387" i="1"/>
  <c r="AC387" i="1"/>
  <c r="D388" i="1"/>
  <c r="I388" i="1"/>
  <c r="N388" i="1"/>
  <c r="S388" i="1"/>
  <c r="X388" i="1"/>
  <c r="AC388" i="1"/>
  <c r="D389" i="1"/>
  <c r="I389" i="1"/>
  <c r="N389" i="1"/>
  <c r="S389" i="1"/>
  <c r="X389" i="1"/>
  <c r="AC389" i="1"/>
  <c r="D390" i="1"/>
  <c r="I390" i="1"/>
  <c r="N390" i="1"/>
  <c r="S390" i="1"/>
  <c r="X390" i="1"/>
  <c r="AC390" i="1"/>
  <c r="D391" i="1"/>
  <c r="I391" i="1"/>
  <c r="N391" i="1"/>
  <c r="S391" i="1"/>
  <c r="X391" i="1"/>
  <c r="AC391" i="1"/>
  <c r="D392" i="1"/>
  <c r="I392" i="1"/>
  <c r="N392" i="1"/>
  <c r="S392" i="1"/>
  <c r="X392" i="1"/>
  <c r="AC392" i="1"/>
  <c r="D393" i="1"/>
  <c r="I393" i="1"/>
  <c r="N393" i="1"/>
  <c r="S393" i="1"/>
  <c r="X393" i="1"/>
  <c r="AC393" i="1"/>
  <c r="D394" i="1"/>
  <c r="I394" i="1"/>
  <c r="N394" i="1"/>
  <c r="S394" i="1"/>
  <c r="X394" i="1"/>
  <c r="AC394" i="1"/>
  <c r="D395" i="1"/>
  <c r="I395" i="1"/>
  <c r="N395" i="1"/>
  <c r="S395" i="1"/>
  <c r="X395" i="1"/>
  <c r="AC395" i="1"/>
  <c r="D396" i="1"/>
  <c r="I396" i="1"/>
  <c r="N396" i="1"/>
  <c r="S396" i="1"/>
  <c r="X396" i="1"/>
  <c r="AC396" i="1"/>
  <c r="D397" i="1"/>
  <c r="I397" i="1"/>
  <c r="N397" i="1"/>
  <c r="S397" i="1"/>
  <c r="X397" i="1"/>
  <c r="AC397" i="1"/>
  <c r="D398" i="1"/>
  <c r="I398" i="1"/>
  <c r="N398" i="1"/>
  <c r="S398" i="1"/>
  <c r="X398" i="1"/>
  <c r="AC398" i="1"/>
  <c r="D399" i="1"/>
  <c r="I399" i="1"/>
  <c r="N399" i="1"/>
  <c r="S399" i="1"/>
  <c r="X399" i="1"/>
  <c r="AC399" i="1"/>
  <c r="D400" i="1"/>
  <c r="I400" i="1"/>
  <c r="N400" i="1"/>
  <c r="S400" i="1"/>
  <c r="X400" i="1"/>
  <c r="AC400" i="1"/>
  <c r="D401" i="1"/>
  <c r="I401" i="1"/>
  <c r="N401" i="1"/>
  <c r="S401" i="1"/>
  <c r="X401" i="1"/>
  <c r="AC401" i="1"/>
  <c r="D402" i="1"/>
  <c r="I402" i="1"/>
  <c r="N402" i="1"/>
  <c r="S402" i="1"/>
  <c r="X402" i="1"/>
  <c r="AC402" i="1"/>
  <c r="D403" i="1"/>
  <c r="I403" i="1"/>
  <c r="N403" i="1"/>
  <c r="S403" i="1"/>
  <c r="X403" i="1"/>
  <c r="AC403" i="1"/>
  <c r="D404" i="1"/>
  <c r="I404" i="1"/>
  <c r="N404" i="1"/>
  <c r="S404" i="1"/>
  <c r="X404" i="1"/>
  <c r="AC404" i="1"/>
  <c r="D405" i="1"/>
  <c r="I405" i="1"/>
  <c r="N405" i="1"/>
  <c r="S405" i="1"/>
  <c r="X405" i="1"/>
  <c r="AC405" i="1"/>
  <c r="D406" i="1"/>
  <c r="I406" i="1"/>
  <c r="N406" i="1"/>
  <c r="S406" i="1"/>
  <c r="X406" i="1"/>
  <c r="AC406" i="1"/>
  <c r="D407" i="1"/>
  <c r="I407" i="1"/>
  <c r="N407" i="1"/>
  <c r="S407" i="1"/>
  <c r="X407" i="1"/>
  <c r="AC407" i="1"/>
  <c r="D408" i="1"/>
  <c r="I408" i="1"/>
  <c r="N408" i="1"/>
  <c r="S408" i="1"/>
  <c r="X408" i="1"/>
  <c r="AC408" i="1"/>
  <c r="D409" i="1"/>
  <c r="I409" i="1"/>
  <c r="N409" i="1"/>
  <c r="S409" i="1"/>
  <c r="X409" i="1"/>
  <c r="AC409" i="1"/>
  <c r="D410" i="1"/>
  <c r="I410" i="1"/>
  <c r="N410" i="1"/>
  <c r="S410" i="1"/>
  <c r="X410" i="1"/>
  <c r="AC410" i="1"/>
  <c r="D411" i="1"/>
  <c r="I411" i="1"/>
  <c r="N411" i="1"/>
  <c r="S411" i="1"/>
  <c r="X411" i="1"/>
  <c r="AC411" i="1"/>
  <c r="D412" i="1"/>
  <c r="I412" i="1"/>
  <c r="N412" i="1"/>
  <c r="S412" i="1"/>
  <c r="X412" i="1"/>
  <c r="AC412" i="1"/>
  <c r="D413" i="1"/>
  <c r="I413" i="1"/>
  <c r="N413" i="1"/>
  <c r="S413" i="1"/>
  <c r="X413" i="1"/>
  <c r="AC413" i="1"/>
  <c r="D414" i="1"/>
  <c r="I414" i="1"/>
  <c r="N414" i="1"/>
  <c r="S414" i="1"/>
  <c r="X414" i="1"/>
  <c r="AC414" i="1"/>
  <c r="D415" i="1"/>
  <c r="I415" i="1"/>
  <c r="N415" i="1"/>
  <c r="S415" i="1"/>
  <c r="X415" i="1"/>
  <c r="AC415" i="1"/>
  <c r="D416" i="1"/>
  <c r="I416" i="1"/>
  <c r="N416" i="1"/>
  <c r="S416" i="1"/>
  <c r="X416" i="1"/>
  <c r="AC416" i="1"/>
  <c r="D417" i="1"/>
  <c r="I417" i="1"/>
  <c r="N417" i="1"/>
  <c r="S417" i="1"/>
  <c r="X417" i="1"/>
  <c r="AC417" i="1"/>
  <c r="D418" i="1"/>
  <c r="I418" i="1"/>
  <c r="N418" i="1"/>
  <c r="S418" i="1"/>
  <c r="X418" i="1"/>
  <c r="AC418" i="1"/>
  <c r="D419" i="1"/>
  <c r="I419" i="1"/>
  <c r="N419" i="1"/>
  <c r="S419" i="1"/>
  <c r="X419" i="1"/>
  <c r="AC419" i="1"/>
  <c r="D420" i="1"/>
  <c r="I420" i="1"/>
  <c r="N420" i="1"/>
  <c r="S420" i="1"/>
  <c r="X420" i="1"/>
  <c r="AC420" i="1"/>
  <c r="D421" i="1"/>
  <c r="I421" i="1"/>
  <c r="N421" i="1"/>
  <c r="S421" i="1"/>
  <c r="X421" i="1"/>
  <c r="AC421" i="1"/>
  <c r="D422" i="1"/>
  <c r="I422" i="1"/>
  <c r="N422" i="1"/>
  <c r="S422" i="1"/>
  <c r="X422" i="1"/>
  <c r="AC422" i="1"/>
  <c r="D423" i="1"/>
  <c r="I423" i="1"/>
  <c r="N423" i="1"/>
  <c r="S423" i="1"/>
  <c r="X423" i="1"/>
  <c r="AC423" i="1"/>
  <c r="D424" i="1"/>
  <c r="I424" i="1"/>
  <c r="N424" i="1"/>
  <c r="S424" i="1"/>
  <c r="X424" i="1"/>
  <c r="AC424" i="1"/>
  <c r="D425" i="1"/>
  <c r="I425" i="1"/>
  <c r="N425" i="1"/>
  <c r="S425" i="1"/>
  <c r="X425" i="1"/>
  <c r="AC425" i="1"/>
  <c r="D426" i="1"/>
  <c r="I426" i="1"/>
  <c r="N426" i="1"/>
  <c r="S426" i="1"/>
  <c r="X426" i="1"/>
  <c r="AC426" i="1"/>
  <c r="D427" i="1"/>
  <c r="I427" i="1"/>
  <c r="N427" i="1"/>
  <c r="S427" i="1"/>
  <c r="X427" i="1"/>
  <c r="AC427" i="1"/>
  <c r="D428" i="1"/>
  <c r="I428" i="1"/>
  <c r="N428" i="1"/>
  <c r="S428" i="1"/>
  <c r="X428" i="1"/>
  <c r="AC428" i="1"/>
  <c r="D429" i="1"/>
  <c r="I429" i="1"/>
  <c r="N429" i="1"/>
  <c r="S429" i="1"/>
  <c r="X429" i="1"/>
  <c r="AC429" i="1"/>
  <c r="D430" i="1"/>
  <c r="I430" i="1"/>
  <c r="N430" i="1"/>
  <c r="S430" i="1"/>
  <c r="X430" i="1"/>
  <c r="AC430" i="1"/>
  <c r="D431" i="1"/>
  <c r="I431" i="1"/>
  <c r="N431" i="1"/>
  <c r="S431" i="1"/>
  <c r="X431" i="1"/>
  <c r="AC431" i="1"/>
  <c r="D432" i="1"/>
  <c r="I432" i="1"/>
  <c r="N432" i="1"/>
  <c r="S432" i="1"/>
  <c r="X432" i="1"/>
  <c r="AC432" i="1"/>
  <c r="D433" i="1"/>
  <c r="I433" i="1"/>
  <c r="N433" i="1"/>
  <c r="S433" i="1"/>
  <c r="X433" i="1"/>
  <c r="AC433" i="1"/>
  <c r="D434" i="1"/>
  <c r="I434" i="1"/>
  <c r="N434" i="1"/>
  <c r="S434" i="1"/>
  <c r="X434" i="1"/>
  <c r="AC434" i="1"/>
  <c r="D435" i="1"/>
  <c r="I435" i="1"/>
  <c r="N435" i="1"/>
  <c r="S435" i="1"/>
  <c r="X435" i="1"/>
  <c r="AC435" i="1"/>
  <c r="D436" i="1"/>
  <c r="I436" i="1"/>
  <c r="N436" i="1"/>
  <c r="S436" i="1"/>
  <c r="X436" i="1"/>
  <c r="AC436" i="1"/>
  <c r="D437" i="1"/>
  <c r="I437" i="1"/>
  <c r="N437" i="1"/>
  <c r="S437" i="1"/>
  <c r="X437" i="1"/>
  <c r="AC437" i="1"/>
  <c r="D438" i="1"/>
  <c r="I438" i="1"/>
  <c r="N438" i="1"/>
  <c r="S438" i="1"/>
  <c r="X438" i="1"/>
  <c r="AC438" i="1"/>
  <c r="D439" i="1"/>
  <c r="I439" i="1"/>
  <c r="N439" i="1"/>
  <c r="S439" i="1"/>
  <c r="X439" i="1"/>
  <c r="AC439" i="1"/>
  <c r="D440" i="1"/>
  <c r="I440" i="1"/>
  <c r="N440" i="1"/>
  <c r="S440" i="1"/>
  <c r="X440" i="1"/>
  <c r="AC440" i="1"/>
  <c r="D441" i="1"/>
  <c r="I441" i="1"/>
  <c r="N441" i="1"/>
  <c r="S441" i="1"/>
  <c r="X441" i="1"/>
  <c r="AC441" i="1"/>
  <c r="D442" i="1"/>
  <c r="I442" i="1"/>
  <c r="N442" i="1"/>
  <c r="S442" i="1"/>
  <c r="X442" i="1"/>
  <c r="AC442" i="1"/>
  <c r="D443" i="1"/>
  <c r="I443" i="1"/>
  <c r="N443" i="1"/>
  <c r="S443" i="1"/>
  <c r="X443" i="1"/>
  <c r="AC443" i="1"/>
  <c r="D444" i="1"/>
  <c r="I444" i="1"/>
  <c r="N444" i="1"/>
  <c r="S444" i="1"/>
  <c r="X444" i="1"/>
  <c r="AC444" i="1"/>
  <c r="D445" i="1"/>
  <c r="I445" i="1"/>
  <c r="N445" i="1"/>
  <c r="S445" i="1"/>
  <c r="X445" i="1"/>
  <c r="AC445" i="1"/>
  <c r="D446" i="1"/>
  <c r="I446" i="1"/>
  <c r="N446" i="1"/>
  <c r="S446" i="1"/>
  <c r="X446" i="1"/>
  <c r="AC446" i="1"/>
  <c r="D447" i="1"/>
  <c r="I447" i="1"/>
  <c r="N447" i="1"/>
  <c r="S447" i="1"/>
  <c r="X447" i="1"/>
  <c r="AC447" i="1"/>
  <c r="D448" i="1"/>
  <c r="I448" i="1"/>
  <c r="N448" i="1"/>
  <c r="S448" i="1"/>
  <c r="X448" i="1"/>
  <c r="AC448" i="1"/>
  <c r="D449" i="1"/>
  <c r="I449" i="1"/>
  <c r="N449" i="1"/>
  <c r="S449" i="1"/>
  <c r="X449" i="1"/>
  <c r="AC449" i="1"/>
  <c r="D450" i="1"/>
  <c r="I450" i="1"/>
  <c r="N450" i="1"/>
  <c r="S450" i="1"/>
  <c r="X450" i="1"/>
  <c r="AC450" i="1"/>
  <c r="D451" i="1"/>
  <c r="I451" i="1"/>
  <c r="N451" i="1"/>
  <c r="S451" i="1"/>
  <c r="X451" i="1"/>
  <c r="AC451" i="1"/>
  <c r="D452" i="1"/>
  <c r="I452" i="1"/>
  <c r="N452" i="1"/>
  <c r="S452" i="1"/>
  <c r="X452" i="1"/>
  <c r="AC452" i="1"/>
  <c r="D453" i="1"/>
  <c r="I453" i="1"/>
  <c r="N453" i="1"/>
  <c r="S453" i="1"/>
  <c r="X453" i="1"/>
  <c r="AC453" i="1"/>
  <c r="D454" i="1"/>
  <c r="I454" i="1"/>
  <c r="N454" i="1"/>
  <c r="S454" i="1"/>
  <c r="X454" i="1"/>
  <c r="AC454" i="1"/>
  <c r="D455" i="1"/>
  <c r="I455" i="1"/>
  <c r="N455" i="1"/>
  <c r="S455" i="1"/>
  <c r="X455" i="1"/>
  <c r="AC455" i="1"/>
  <c r="D456" i="1"/>
  <c r="I456" i="1"/>
  <c r="N456" i="1"/>
  <c r="S456" i="1"/>
  <c r="X456" i="1"/>
  <c r="AC456" i="1"/>
  <c r="D457" i="1"/>
  <c r="I457" i="1"/>
  <c r="N457" i="1"/>
  <c r="S457" i="1"/>
  <c r="X457" i="1"/>
  <c r="AC457" i="1"/>
  <c r="D458" i="1"/>
  <c r="I458" i="1"/>
  <c r="N458" i="1"/>
  <c r="S458" i="1"/>
  <c r="X458" i="1"/>
  <c r="AC458" i="1"/>
  <c r="D459" i="1"/>
  <c r="I459" i="1"/>
  <c r="N459" i="1"/>
  <c r="S459" i="1"/>
  <c r="X459" i="1"/>
  <c r="AC459" i="1"/>
  <c r="D460" i="1"/>
  <c r="I460" i="1"/>
  <c r="N460" i="1"/>
  <c r="S460" i="1"/>
  <c r="X460" i="1"/>
  <c r="AC460" i="1"/>
  <c r="D461" i="1"/>
  <c r="I461" i="1"/>
  <c r="N461" i="1"/>
  <c r="S461" i="1"/>
  <c r="X461" i="1"/>
  <c r="AC461" i="1"/>
  <c r="D462" i="1"/>
  <c r="I462" i="1"/>
  <c r="N462" i="1"/>
  <c r="S462" i="1"/>
  <c r="X462" i="1"/>
  <c r="AC462" i="1"/>
  <c r="D463" i="1"/>
  <c r="I463" i="1"/>
  <c r="N463" i="1"/>
  <c r="S463" i="1"/>
  <c r="X463" i="1"/>
  <c r="AC463" i="1"/>
  <c r="D464" i="1"/>
  <c r="I464" i="1"/>
  <c r="N464" i="1"/>
  <c r="S464" i="1"/>
  <c r="X464" i="1"/>
  <c r="AC464" i="1"/>
  <c r="D465" i="1"/>
  <c r="I465" i="1"/>
  <c r="N465" i="1"/>
  <c r="S465" i="1"/>
  <c r="X465" i="1"/>
  <c r="AC465" i="1"/>
  <c r="D466" i="1"/>
  <c r="I466" i="1"/>
  <c r="N466" i="1"/>
  <c r="S466" i="1"/>
  <c r="X466" i="1"/>
  <c r="AC466" i="1"/>
  <c r="D467" i="1"/>
  <c r="I467" i="1"/>
  <c r="N467" i="1"/>
  <c r="S467" i="1"/>
  <c r="X467" i="1"/>
  <c r="AC467" i="1"/>
  <c r="D468" i="1"/>
  <c r="I468" i="1"/>
  <c r="N468" i="1"/>
  <c r="S468" i="1"/>
  <c r="X468" i="1"/>
  <c r="AC468" i="1"/>
  <c r="D469" i="1"/>
  <c r="I469" i="1"/>
  <c r="N469" i="1"/>
  <c r="S469" i="1"/>
  <c r="X469" i="1"/>
  <c r="AC469" i="1"/>
  <c r="D470" i="1"/>
  <c r="I470" i="1"/>
  <c r="N470" i="1"/>
  <c r="S470" i="1"/>
  <c r="X470" i="1"/>
  <c r="AC470" i="1"/>
  <c r="D471" i="1"/>
  <c r="I471" i="1"/>
  <c r="N471" i="1"/>
  <c r="S471" i="1"/>
  <c r="X471" i="1"/>
  <c r="AC471" i="1"/>
  <c r="D472" i="1"/>
  <c r="I472" i="1"/>
  <c r="N472" i="1"/>
  <c r="S472" i="1"/>
  <c r="X472" i="1"/>
  <c r="AC472" i="1"/>
  <c r="D473" i="1"/>
  <c r="I473" i="1"/>
  <c r="N473" i="1"/>
  <c r="S473" i="1"/>
  <c r="X473" i="1"/>
  <c r="AC473" i="1"/>
  <c r="D474" i="1"/>
  <c r="I474" i="1"/>
  <c r="N474" i="1"/>
  <c r="S474" i="1"/>
  <c r="X474" i="1"/>
  <c r="AC474" i="1"/>
  <c r="D475" i="1"/>
  <c r="I475" i="1"/>
  <c r="N475" i="1"/>
  <c r="S475" i="1"/>
  <c r="X475" i="1"/>
  <c r="AC475" i="1"/>
  <c r="D476" i="1"/>
  <c r="I476" i="1"/>
  <c r="N476" i="1"/>
  <c r="S476" i="1"/>
  <c r="X476" i="1"/>
  <c r="AC476" i="1"/>
  <c r="D477" i="1"/>
  <c r="I477" i="1"/>
  <c r="N477" i="1"/>
  <c r="S477" i="1"/>
  <c r="X477" i="1"/>
  <c r="AC477" i="1"/>
  <c r="D478" i="1"/>
  <c r="I478" i="1"/>
  <c r="N478" i="1"/>
  <c r="S478" i="1"/>
  <c r="X478" i="1"/>
  <c r="AC478" i="1"/>
  <c r="D479" i="1"/>
  <c r="I479" i="1"/>
  <c r="N479" i="1"/>
  <c r="S479" i="1"/>
  <c r="X479" i="1"/>
  <c r="AC479" i="1"/>
  <c r="D480" i="1"/>
  <c r="I480" i="1"/>
  <c r="N480" i="1"/>
  <c r="S480" i="1"/>
  <c r="X480" i="1"/>
  <c r="AC480" i="1"/>
  <c r="D481" i="1"/>
  <c r="I481" i="1"/>
  <c r="N481" i="1"/>
  <c r="S481" i="1"/>
  <c r="X481" i="1"/>
  <c r="AC481" i="1"/>
  <c r="D482" i="1"/>
  <c r="I482" i="1"/>
  <c r="N482" i="1"/>
  <c r="S482" i="1"/>
  <c r="X482" i="1"/>
  <c r="AC482" i="1"/>
  <c r="D483" i="1"/>
  <c r="I483" i="1"/>
  <c r="N483" i="1"/>
  <c r="S483" i="1"/>
  <c r="X483" i="1"/>
  <c r="AC483" i="1"/>
  <c r="D484" i="1"/>
  <c r="I484" i="1"/>
  <c r="N484" i="1"/>
  <c r="S484" i="1"/>
  <c r="X484" i="1"/>
  <c r="AC484" i="1"/>
  <c r="D485" i="1"/>
  <c r="I485" i="1"/>
  <c r="N485" i="1"/>
  <c r="S485" i="1"/>
  <c r="X485" i="1"/>
  <c r="AC485" i="1"/>
  <c r="D486" i="1"/>
  <c r="I486" i="1"/>
  <c r="N486" i="1"/>
  <c r="S486" i="1"/>
  <c r="X486" i="1"/>
  <c r="AC486" i="1"/>
  <c r="D487" i="1"/>
  <c r="I487" i="1"/>
  <c r="N487" i="1"/>
  <c r="S487" i="1"/>
  <c r="X487" i="1"/>
  <c r="AC487" i="1"/>
  <c r="D488" i="1"/>
  <c r="I488" i="1"/>
  <c r="N488" i="1"/>
  <c r="S488" i="1"/>
  <c r="X488" i="1"/>
  <c r="AC488" i="1"/>
  <c r="D489" i="1"/>
  <c r="I489" i="1"/>
  <c r="N489" i="1"/>
  <c r="S489" i="1"/>
  <c r="X489" i="1"/>
  <c r="AC489" i="1"/>
  <c r="D490" i="1"/>
  <c r="I490" i="1"/>
  <c r="N490" i="1"/>
  <c r="S490" i="1"/>
  <c r="X490" i="1"/>
  <c r="AC490" i="1"/>
  <c r="D491" i="1"/>
  <c r="I491" i="1"/>
  <c r="N491" i="1"/>
  <c r="S491" i="1"/>
  <c r="X491" i="1"/>
  <c r="AC491" i="1"/>
  <c r="D492" i="1"/>
  <c r="I492" i="1"/>
  <c r="N492" i="1"/>
  <c r="S492" i="1"/>
  <c r="X492" i="1"/>
  <c r="AC492" i="1"/>
  <c r="D493" i="1"/>
  <c r="I493" i="1"/>
  <c r="N493" i="1"/>
  <c r="S493" i="1"/>
  <c r="X493" i="1"/>
  <c r="AC493" i="1"/>
  <c r="D494" i="1"/>
  <c r="I494" i="1"/>
  <c r="N494" i="1"/>
  <c r="S494" i="1"/>
  <c r="X494" i="1"/>
  <c r="AC494" i="1"/>
  <c r="D495" i="1"/>
  <c r="I495" i="1"/>
  <c r="N495" i="1"/>
  <c r="S495" i="1"/>
  <c r="X495" i="1"/>
  <c r="AC495" i="1"/>
  <c r="D496" i="1"/>
  <c r="I496" i="1"/>
  <c r="N496" i="1"/>
  <c r="S496" i="1"/>
  <c r="X496" i="1"/>
  <c r="AC496" i="1"/>
  <c r="D497" i="1"/>
  <c r="I497" i="1"/>
  <c r="N497" i="1"/>
  <c r="S497" i="1"/>
  <c r="X497" i="1"/>
  <c r="AC497" i="1"/>
  <c r="D498" i="1"/>
  <c r="I498" i="1"/>
  <c r="N498" i="1"/>
  <c r="S498" i="1"/>
  <c r="X498" i="1"/>
  <c r="AC498" i="1"/>
  <c r="D499" i="1"/>
  <c r="I499" i="1"/>
  <c r="N499" i="1"/>
  <c r="S499" i="1"/>
  <c r="X499" i="1"/>
  <c r="AC499" i="1"/>
  <c r="D500" i="1"/>
  <c r="I500" i="1"/>
  <c r="N500" i="1"/>
  <c r="S500" i="1"/>
  <c r="X500" i="1"/>
  <c r="AC500" i="1"/>
  <c r="D501" i="1"/>
  <c r="I501" i="1"/>
  <c r="N501" i="1"/>
  <c r="S501" i="1"/>
  <c r="X501" i="1"/>
  <c r="AC501" i="1"/>
  <c r="D502" i="1"/>
  <c r="I502" i="1"/>
  <c r="N502" i="1"/>
  <c r="S502" i="1"/>
  <c r="X502" i="1"/>
  <c r="AC502" i="1"/>
  <c r="D503" i="1"/>
  <c r="I503" i="1"/>
  <c r="N503" i="1"/>
  <c r="S503" i="1"/>
  <c r="X503" i="1"/>
  <c r="AC503" i="1"/>
  <c r="D504" i="1"/>
  <c r="I504" i="1"/>
  <c r="N504" i="1"/>
  <c r="S504" i="1"/>
  <c r="X504" i="1"/>
  <c r="AC504" i="1"/>
  <c r="D505" i="1"/>
  <c r="I505" i="1"/>
  <c r="N505" i="1"/>
  <c r="S505" i="1"/>
  <c r="X505" i="1"/>
  <c r="AC505" i="1"/>
  <c r="D506" i="1"/>
  <c r="I506" i="1"/>
  <c r="N506" i="1"/>
  <c r="S506" i="1"/>
  <c r="X506" i="1"/>
  <c r="AC506" i="1"/>
  <c r="D507" i="1"/>
  <c r="I507" i="1"/>
  <c r="N507" i="1"/>
  <c r="S507" i="1"/>
  <c r="X507" i="1"/>
  <c r="AC507" i="1"/>
  <c r="D508" i="1"/>
  <c r="I508" i="1"/>
  <c r="N508" i="1"/>
  <c r="S508" i="1"/>
  <c r="X508" i="1"/>
  <c r="AC508" i="1"/>
  <c r="D509" i="1"/>
  <c r="I509" i="1"/>
  <c r="N509" i="1"/>
  <c r="S509" i="1"/>
  <c r="X509" i="1"/>
  <c r="AC509" i="1"/>
  <c r="D510" i="1"/>
  <c r="I510" i="1"/>
  <c r="N510" i="1"/>
  <c r="S510" i="1"/>
  <c r="X510" i="1"/>
  <c r="AC510" i="1"/>
  <c r="D511" i="1"/>
  <c r="I511" i="1"/>
  <c r="N511" i="1"/>
  <c r="S511" i="1"/>
  <c r="X511" i="1"/>
  <c r="AC511" i="1"/>
  <c r="D512" i="1"/>
  <c r="I512" i="1"/>
  <c r="N512" i="1"/>
  <c r="S512" i="1"/>
  <c r="X512" i="1"/>
  <c r="AC512" i="1"/>
  <c r="D513" i="1"/>
  <c r="I513" i="1"/>
  <c r="N513" i="1"/>
  <c r="S513" i="1"/>
  <c r="X513" i="1"/>
  <c r="AC513" i="1"/>
  <c r="D514" i="1"/>
  <c r="I514" i="1"/>
  <c r="N514" i="1"/>
  <c r="S514" i="1"/>
  <c r="X514" i="1"/>
  <c r="AC514" i="1"/>
  <c r="D515" i="1"/>
  <c r="I515" i="1"/>
  <c r="N515" i="1"/>
  <c r="S515" i="1"/>
  <c r="X515" i="1"/>
  <c r="AC515" i="1"/>
  <c r="D516" i="1"/>
  <c r="I516" i="1"/>
  <c r="N516" i="1"/>
  <c r="S516" i="1"/>
  <c r="X516" i="1"/>
  <c r="AC516" i="1"/>
  <c r="D517" i="1"/>
  <c r="I517" i="1"/>
  <c r="N517" i="1"/>
  <c r="S517" i="1"/>
  <c r="X517" i="1"/>
  <c r="AC517" i="1"/>
  <c r="D518" i="1"/>
  <c r="I518" i="1"/>
  <c r="N518" i="1"/>
  <c r="S518" i="1"/>
  <c r="X518" i="1"/>
  <c r="AC518" i="1"/>
  <c r="D519" i="1"/>
  <c r="I519" i="1"/>
  <c r="N519" i="1"/>
  <c r="S519" i="1"/>
  <c r="X519" i="1"/>
  <c r="AC519" i="1"/>
  <c r="D520" i="1"/>
  <c r="I520" i="1"/>
  <c r="N520" i="1"/>
  <c r="S520" i="1"/>
  <c r="X520" i="1"/>
  <c r="AC520" i="1"/>
  <c r="D521" i="1"/>
  <c r="I521" i="1"/>
  <c r="N521" i="1"/>
  <c r="S521" i="1"/>
  <c r="X521" i="1"/>
  <c r="AC521" i="1"/>
  <c r="D522" i="1"/>
  <c r="I522" i="1"/>
  <c r="N522" i="1"/>
  <c r="S522" i="1"/>
  <c r="X522" i="1"/>
  <c r="AC522" i="1"/>
  <c r="D523" i="1"/>
  <c r="I523" i="1"/>
  <c r="N523" i="1"/>
  <c r="S523" i="1"/>
  <c r="X523" i="1"/>
  <c r="AC523" i="1"/>
  <c r="D524" i="1"/>
  <c r="I524" i="1"/>
  <c r="N524" i="1"/>
  <c r="S524" i="1"/>
  <c r="X524" i="1"/>
  <c r="AC524" i="1"/>
  <c r="D525" i="1"/>
  <c r="I525" i="1"/>
  <c r="N525" i="1"/>
  <c r="S525" i="1"/>
  <c r="X525" i="1"/>
  <c r="AC525" i="1"/>
  <c r="D526" i="1"/>
  <c r="I526" i="1"/>
  <c r="N526" i="1"/>
  <c r="S526" i="1"/>
  <c r="X526" i="1"/>
  <c r="AC526" i="1"/>
  <c r="D527" i="1"/>
  <c r="I527" i="1"/>
  <c r="N527" i="1"/>
  <c r="S527" i="1"/>
  <c r="X527" i="1"/>
  <c r="AC527" i="1"/>
  <c r="D528" i="1"/>
  <c r="I528" i="1"/>
  <c r="N528" i="1"/>
  <c r="S528" i="1"/>
  <c r="X528" i="1"/>
  <c r="AC528" i="1"/>
  <c r="D529" i="1"/>
  <c r="I529" i="1"/>
  <c r="N529" i="1"/>
  <c r="S529" i="1"/>
  <c r="X529" i="1"/>
  <c r="AC529" i="1"/>
  <c r="D530" i="1"/>
  <c r="I530" i="1"/>
  <c r="N530" i="1"/>
  <c r="S530" i="1"/>
  <c r="X530" i="1"/>
  <c r="AC530" i="1"/>
  <c r="D531" i="1"/>
  <c r="I531" i="1"/>
  <c r="N531" i="1"/>
  <c r="S531" i="1"/>
  <c r="X531" i="1"/>
  <c r="AC531" i="1"/>
  <c r="D532" i="1"/>
  <c r="I532" i="1"/>
  <c r="N532" i="1"/>
  <c r="S532" i="1"/>
  <c r="X532" i="1"/>
  <c r="AC532" i="1"/>
  <c r="D533" i="1"/>
  <c r="I533" i="1"/>
  <c r="N533" i="1"/>
  <c r="S533" i="1"/>
  <c r="X533" i="1"/>
  <c r="AC533" i="1"/>
  <c r="D534" i="1"/>
  <c r="I534" i="1"/>
  <c r="N534" i="1"/>
  <c r="S534" i="1"/>
  <c r="X534" i="1"/>
  <c r="AC534" i="1"/>
  <c r="D535" i="1"/>
  <c r="I535" i="1"/>
  <c r="N535" i="1"/>
  <c r="S535" i="1"/>
  <c r="X535" i="1"/>
  <c r="AC535" i="1"/>
  <c r="D536" i="1"/>
  <c r="I536" i="1"/>
  <c r="N536" i="1"/>
  <c r="S536" i="1"/>
  <c r="X536" i="1"/>
  <c r="AC536" i="1"/>
  <c r="D537" i="1"/>
  <c r="I537" i="1"/>
  <c r="N537" i="1"/>
  <c r="S537" i="1"/>
  <c r="X537" i="1"/>
  <c r="AC537" i="1"/>
  <c r="D538" i="1"/>
  <c r="I538" i="1"/>
  <c r="N538" i="1"/>
  <c r="S538" i="1"/>
  <c r="X538" i="1"/>
  <c r="AC538" i="1"/>
  <c r="D539" i="1"/>
  <c r="I539" i="1"/>
  <c r="N539" i="1"/>
  <c r="S539" i="1"/>
  <c r="X539" i="1"/>
  <c r="AC539" i="1"/>
  <c r="D540" i="1"/>
  <c r="I540" i="1"/>
  <c r="N540" i="1"/>
  <c r="S540" i="1"/>
  <c r="X540" i="1"/>
  <c r="AC540" i="1"/>
  <c r="D541" i="1"/>
  <c r="I541" i="1"/>
  <c r="N541" i="1"/>
  <c r="S541" i="1"/>
  <c r="X541" i="1"/>
  <c r="AC541" i="1"/>
  <c r="D542" i="1"/>
  <c r="I542" i="1"/>
  <c r="N542" i="1"/>
  <c r="S542" i="1"/>
  <c r="X542" i="1"/>
  <c r="AC542" i="1"/>
  <c r="D543" i="1"/>
  <c r="I543" i="1"/>
  <c r="N543" i="1"/>
  <c r="S543" i="1"/>
  <c r="X543" i="1"/>
  <c r="AC543" i="1"/>
  <c r="D544" i="1"/>
  <c r="I544" i="1"/>
  <c r="N544" i="1"/>
  <c r="S544" i="1"/>
  <c r="X544" i="1"/>
  <c r="AC544" i="1"/>
  <c r="D545" i="1"/>
  <c r="I545" i="1"/>
  <c r="N545" i="1"/>
  <c r="S545" i="1"/>
  <c r="X545" i="1"/>
  <c r="AC545" i="1"/>
  <c r="D546" i="1"/>
  <c r="I546" i="1"/>
  <c r="N546" i="1"/>
  <c r="S546" i="1"/>
  <c r="X546" i="1"/>
  <c r="AC546" i="1"/>
  <c r="D547" i="1"/>
  <c r="I547" i="1"/>
  <c r="N547" i="1"/>
  <c r="S547" i="1"/>
  <c r="X547" i="1"/>
  <c r="AC547" i="1"/>
  <c r="D548" i="1"/>
  <c r="I548" i="1"/>
  <c r="N548" i="1"/>
  <c r="S548" i="1"/>
  <c r="X548" i="1"/>
  <c r="AC548" i="1"/>
  <c r="D549" i="1"/>
  <c r="I549" i="1"/>
  <c r="N549" i="1"/>
  <c r="S549" i="1"/>
  <c r="X549" i="1"/>
  <c r="AC549" i="1"/>
  <c r="D550" i="1"/>
  <c r="I550" i="1"/>
  <c r="N550" i="1"/>
  <c r="S550" i="1"/>
  <c r="X550" i="1"/>
  <c r="AC550" i="1"/>
  <c r="D551" i="1"/>
  <c r="I551" i="1"/>
  <c r="N551" i="1"/>
  <c r="S551" i="1"/>
  <c r="X551" i="1"/>
  <c r="AC551" i="1"/>
  <c r="D552" i="1"/>
  <c r="I552" i="1"/>
  <c r="N552" i="1"/>
  <c r="S552" i="1"/>
  <c r="X552" i="1"/>
  <c r="AC552" i="1"/>
  <c r="D553" i="1"/>
  <c r="I553" i="1"/>
  <c r="N553" i="1"/>
  <c r="S553" i="1"/>
  <c r="X553" i="1"/>
  <c r="AC553" i="1"/>
  <c r="D554" i="1"/>
  <c r="I554" i="1"/>
  <c r="N554" i="1"/>
  <c r="S554" i="1"/>
  <c r="X554" i="1"/>
  <c r="AC554" i="1"/>
  <c r="D555" i="1"/>
  <c r="I555" i="1"/>
  <c r="N555" i="1"/>
  <c r="S555" i="1"/>
  <c r="X555" i="1"/>
  <c r="AC555" i="1"/>
  <c r="D556" i="1"/>
  <c r="I556" i="1"/>
  <c r="N556" i="1"/>
  <c r="S556" i="1"/>
  <c r="X556" i="1"/>
  <c r="AC556" i="1"/>
  <c r="D557" i="1"/>
  <c r="I557" i="1"/>
  <c r="N557" i="1"/>
  <c r="S557" i="1"/>
  <c r="X557" i="1"/>
  <c r="AC557" i="1"/>
  <c r="D558" i="1"/>
  <c r="I558" i="1"/>
  <c r="N558" i="1"/>
  <c r="S558" i="1"/>
  <c r="X558" i="1"/>
  <c r="AC558" i="1"/>
  <c r="D559" i="1"/>
  <c r="I559" i="1"/>
  <c r="N559" i="1"/>
  <c r="S559" i="1"/>
  <c r="X559" i="1"/>
  <c r="AC559" i="1"/>
  <c r="D560" i="1"/>
  <c r="I560" i="1"/>
  <c r="N560" i="1"/>
  <c r="S560" i="1"/>
  <c r="X560" i="1"/>
  <c r="AC560" i="1"/>
  <c r="D561" i="1"/>
  <c r="I561" i="1"/>
  <c r="N561" i="1"/>
  <c r="S561" i="1"/>
  <c r="X561" i="1"/>
  <c r="AC561" i="1"/>
  <c r="D562" i="1"/>
  <c r="I562" i="1"/>
  <c r="N562" i="1"/>
  <c r="S562" i="1"/>
  <c r="X562" i="1"/>
  <c r="AC562" i="1"/>
  <c r="D563" i="1"/>
  <c r="I563" i="1"/>
  <c r="N563" i="1"/>
  <c r="S563" i="1"/>
  <c r="X563" i="1"/>
  <c r="AC563" i="1"/>
  <c r="D564" i="1"/>
  <c r="I564" i="1"/>
  <c r="N564" i="1"/>
  <c r="S564" i="1"/>
  <c r="X564" i="1"/>
  <c r="AC564" i="1"/>
  <c r="D565" i="1"/>
  <c r="I565" i="1"/>
  <c r="N565" i="1"/>
  <c r="S565" i="1"/>
  <c r="X565" i="1"/>
  <c r="AC565" i="1"/>
  <c r="D566" i="1"/>
  <c r="I566" i="1"/>
  <c r="N566" i="1"/>
  <c r="S566" i="1"/>
  <c r="X566" i="1"/>
  <c r="AC566" i="1"/>
  <c r="D567" i="1"/>
  <c r="I567" i="1"/>
  <c r="N567" i="1"/>
  <c r="S567" i="1"/>
  <c r="X567" i="1"/>
  <c r="AC567" i="1"/>
  <c r="D568" i="1"/>
  <c r="I568" i="1"/>
  <c r="N568" i="1"/>
  <c r="S568" i="1"/>
  <c r="X568" i="1"/>
  <c r="AC568" i="1"/>
  <c r="D569" i="1"/>
  <c r="I569" i="1"/>
  <c r="N569" i="1"/>
  <c r="S569" i="1"/>
  <c r="X569" i="1"/>
  <c r="AC569" i="1"/>
  <c r="D570" i="1"/>
  <c r="I570" i="1"/>
  <c r="N570" i="1"/>
  <c r="S570" i="1"/>
  <c r="X570" i="1"/>
  <c r="AC570" i="1"/>
  <c r="D571" i="1"/>
  <c r="I571" i="1"/>
  <c r="N571" i="1"/>
  <c r="S571" i="1"/>
  <c r="X571" i="1"/>
  <c r="AC571" i="1"/>
  <c r="D572" i="1"/>
  <c r="I572" i="1"/>
  <c r="N572" i="1"/>
  <c r="S572" i="1"/>
  <c r="X572" i="1"/>
  <c r="AC572" i="1"/>
  <c r="D573" i="1"/>
  <c r="I573" i="1"/>
  <c r="N573" i="1"/>
  <c r="S573" i="1"/>
  <c r="X573" i="1"/>
  <c r="AC573" i="1"/>
  <c r="D574" i="1"/>
  <c r="I574" i="1"/>
  <c r="N574" i="1"/>
  <c r="S574" i="1"/>
  <c r="X574" i="1"/>
  <c r="AC574" i="1"/>
  <c r="D575" i="1"/>
  <c r="I575" i="1"/>
  <c r="N575" i="1"/>
  <c r="S575" i="1"/>
  <c r="X575" i="1"/>
  <c r="AC575" i="1"/>
  <c r="D576" i="1"/>
  <c r="I576" i="1"/>
  <c r="N576" i="1"/>
  <c r="S576" i="1"/>
  <c r="X576" i="1"/>
  <c r="AC576" i="1"/>
  <c r="D577" i="1"/>
  <c r="I577" i="1"/>
  <c r="N577" i="1"/>
  <c r="S577" i="1"/>
  <c r="X577" i="1"/>
  <c r="AC577" i="1"/>
  <c r="D578" i="1"/>
  <c r="I578" i="1"/>
  <c r="N578" i="1"/>
  <c r="S578" i="1"/>
  <c r="X578" i="1"/>
  <c r="AC578" i="1"/>
  <c r="D579" i="1"/>
  <c r="I579" i="1"/>
  <c r="N579" i="1"/>
  <c r="S579" i="1"/>
  <c r="X579" i="1"/>
  <c r="AC579" i="1"/>
  <c r="D580" i="1"/>
  <c r="I580" i="1"/>
  <c r="N580" i="1"/>
  <c r="S580" i="1"/>
  <c r="X580" i="1"/>
  <c r="AC580" i="1"/>
  <c r="D581" i="1"/>
  <c r="I581" i="1"/>
  <c r="N581" i="1"/>
  <c r="S581" i="1"/>
  <c r="X581" i="1"/>
  <c r="AC581" i="1"/>
  <c r="D582" i="1"/>
  <c r="I582" i="1"/>
  <c r="N582" i="1"/>
  <c r="S582" i="1"/>
  <c r="X582" i="1"/>
  <c r="AC582" i="1"/>
  <c r="D583" i="1"/>
  <c r="I583" i="1"/>
  <c r="N583" i="1"/>
  <c r="S583" i="1"/>
  <c r="X583" i="1"/>
  <c r="AC583" i="1"/>
  <c r="D584" i="1"/>
  <c r="I584" i="1"/>
  <c r="N584" i="1"/>
  <c r="S584" i="1"/>
  <c r="X584" i="1"/>
  <c r="AC584" i="1"/>
  <c r="D585" i="1"/>
  <c r="I585" i="1"/>
  <c r="N585" i="1"/>
  <c r="S585" i="1"/>
  <c r="X585" i="1"/>
  <c r="AC585" i="1"/>
  <c r="D586" i="1"/>
  <c r="I586" i="1"/>
  <c r="N586" i="1"/>
  <c r="S586" i="1"/>
  <c r="X586" i="1"/>
  <c r="AC586" i="1"/>
  <c r="D587" i="1"/>
  <c r="I587" i="1"/>
  <c r="N587" i="1"/>
  <c r="S587" i="1"/>
  <c r="X587" i="1"/>
  <c r="AC587" i="1"/>
  <c r="D588" i="1"/>
  <c r="I588" i="1"/>
  <c r="N588" i="1"/>
  <c r="S588" i="1"/>
  <c r="X588" i="1"/>
  <c r="AC588" i="1"/>
  <c r="D589" i="1"/>
  <c r="I589" i="1"/>
  <c r="N589" i="1"/>
  <c r="S589" i="1"/>
  <c r="X589" i="1"/>
  <c r="AC589" i="1"/>
  <c r="D590" i="1"/>
  <c r="I590" i="1"/>
  <c r="N590" i="1"/>
  <c r="S590" i="1"/>
  <c r="X590" i="1"/>
  <c r="AC590" i="1"/>
  <c r="D591" i="1"/>
  <c r="I591" i="1"/>
  <c r="N591" i="1"/>
  <c r="S591" i="1"/>
  <c r="X591" i="1"/>
  <c r="AC591" i="1"/>
  <c r="D592" i="1"/>
  <c r="I592" i="1"/>
  <c r="N592" i="1"/>
  <c r="S592" i="1"/>
  <c r="X592" i="1"/>
  <c r="AC592" i="1"/>
  <c r="D593" i="1"/>
  <c r="I593" i="1"/>
  <c r="N593" i="1"/>
  <c r="S593" i="1"/>
  <c r="X593" i="1"/>
  <c r="AC593" i="1"/>
  <c r="D594" i="1"/>
  <c r="I594" i="1"/>
  <c r="N594" i="1"/>
  <c r="S594" i="1"/>
  <c r="X594" i="1"/>
  <c r="AC594" i="1"/>
  <c r="D595" i="1"/>
  <c r="I595" i="1"/>
  <c r="N595" i="1"/>
  <c r="S595" i="1"/>
  <c r="X595" i="1"/>
  <c r="AC595" i="1"/>
  <c r="D596" i="1"/>
  <c r="I596" i="1"/>
  <c r="N596" i="1"/>
  <c r="S596" i="1"/>
  <c r="X596" i="1"/>
  <c r="AC596" i="1"/>
  <c r="D597" i="1"/>
  <c r="I597" i="1"/>
  <c r="N597" i="1"/>
  <c r="S597" i="1"/>
  <c r="X597" i="1"/>
  <c r="AC597" i="1"/>
  <c r="D598" i="1"/>
  <c r="I598" i="1"/>
  <c r="N598" i="1"/>
  <c r="S598" i="1"/>
  <c r="X598" i="1"/>
  <c r="AC598" i="1"/>
  <c r="D599" i="1"/>
  <c r="I599" i="1"/>
  <c r="N599" i="1"/>
  <c r="S599" i="1"/>
  <c r="X599" i="1"/>
  <c r="AC599" i="1"/>
  <c r="D600" i="1"/>
  <c r="I600" i="1"/>
  <c r="N600" i="1"/>
  <c r="S600" i="1"/>
  <c r="X600" i="1"/>
  <c r="AC600" i="1"/>
  <c r="D601" i="1"/>
  <c r="I601" i="1"/>
  <c r="N601" i="1"/>
  <c r="S601" i="1"/>
  <c r="X601" i="1"/>
  <c r="AC601" i="1"/>
  <c r="D602" i="1"/>
  <c r="I602" i="1"/>
  <c r="N602" i="1"/>
  <c r="S602" i="1"/>
  <c r="X602" i="1"/>
  <c r="AC602" i="1"/>
  <c r="D603" i="1"/>
  <c r="I603" i="1"/>
  <c r="N603" i="1"/>
  <c r="S603" i="1"/>
  <c r="X603" i="1"/>
  <c r="AC603" i="1"/>
  <c r="D604" i="1"/>
  <c r="I604" i="1"/>
  <c r="N604" i="1"/>
  <c r="S604" i="1"/>
  <c r="X604" i="1"/>
  <c r="AC604" i="1"/>
  <c r="D605" i="1"/>
  <c r="I605" i="1"/>
  <c r="N605" i="1"/>
  <c r="S605" i="1"/>
  <c r="X605" i="1"/>
  <c r="AC605" i="1"/>
  <c r="D606" i="1"/>
  <c r="I606" i="1"/>
  <c r="N606" i="1"/>
  <c r="S606" i="1"/>
  <c r="X606" i="1"/>
  <c r="AC606" i="1"/>
  <c r="D607" i="1"/>
  <c r="I607" i="1"/>
  <c r="N607" i="1"/>
  <c r="S607" i="1"/>
  <c r="X607" i="1"/>
  <c r="AC607" i="1"/>
  <c r="D608" i="1"/>
  <c r="I608" i="1"/>
  <c r="N608" i="1"/>
  <c r="S608" i="1"/>
  <c r="X608" i="1"/>
  <c r="AC608" i="1"/>
  <c r="D609" i="1"/>
  <c r="I609" i="1"/>
  <c r="N609" i="1"/>
  <c r="S609" i="1"/>
  <c r="X609" i="1"/>
  <c r="AC609" i="1"/>
  <c r="D610" i="1"/>
  <c r="I610" i="1"/>
  <c r="N610" i="1"/>
  <c r="S610" i="1"/>
  <c r="X610" i="1"/>
  <c r="AC610" i="1"/>
  <c r="D611" i="1"/>
  <c r="I611" i="1"/>
  <c r="N611" i="1"/>
  <c r="S611" i="1"/>
  <c r="X611" i="1"/>
  <c r="AC611" i="1"/>
  <c r="D612" i="1"/>
  <c r="I612" i="1"/>
  <c r="N612" i="1"/>
  <c r="S612" i="1"/>
  <c r="X612" i="1"/>
  <c r="AC612" i="1"/>
  <c r="D613" i="1"/>
  <c r="I613" i="1"/>
  <c r="N613" i="1"/>
  <c r="S613" i="1"/>
  <c r="X613" i="1"/>
  <c r="AC613" i="1"/>
  <c r="D614" i="1"/>
  <c r="I614" i="1"/>
  <c r="N614" i="1"/>
  <c r="S614" i="1"/>
  <c r="X614" i="1"/>
  <c r="AC614" i="1"/>
  <c r="D615" i="1"/>
  <c r="I615" i="1"/>
  <c r="N615" i="1"/>
  <c r="S615" i="1"/>
  <c r="X615" i="1"/>
  <c r="AC615" i="1"/>
  <c r="D616" i="1"/>
  <c r="I616" i="1"/>
  <c r="N616" i="1"/>
  <c r="S616" i="1"/>
  <c r="X616" i="1"/>
  <c r="AC616" i="1"/>
  <c r="D617" i="1"/>
  <c r="I617" i="1"/>
  <c r="N617" i="1"/>
  <c r="S617" i="1"/>
  <c r="X617" i="1"/>
  <c r="AC617" i="1"/>
  <c r="D618" i="1"/>
  <c r="I618" i="1"/>
  <c r="N618" i="1"/>
  <c r="S618" i="1"/>
  <c r="X618" i="1"/>
  <c r="AC618" i="1"/>
  <c r="D619" i="1"/>
  <c r="I619" i="1"/>
  <c r="N619" i="1"/>
  <c r="S619" i="1"/>
  <c r="X619" i="1"/>
  <c r="AC619" i="1"/>
  <c r="D620" i="1"/>
  <c r="I620" i="1"/>
  <c r="N620" i="1"/>
  <c r="S620" i="1"/>
  <c r="X620" i="1"/>
  <c r="AC620" i="1"/>
  <c r="D621" i="1"/>
  <c r="I621" i="1"/>
  <c r="N621" i="1"/>
  <c r="S621" i="1"/>
  <c r="X621" i="1"/>
  <c r="AC621" i="1"/>
  <c r="D622" i="1"/>
  <c r="I622" i="1"/>
  <c r="N622" i="1"/>
  <c r="S622" i="1"/>
  <c r="X622" i="1"/>
  <c r="AC622" i="1"/>
  <c r="D623" i="1"/>
  <c r="I623" i="1"/>
  <c r="N623" i="1"/>
  <c r="S623" i="1"/>
  <c r="X623" i="1"/>
  <c r="AC623" i="1"/>
  <c r="D624" i="1"/>
  <c r="I624" i="1"/>
  <c r="N624" i="1"/>
  <c r="S624" i="1"/>
  <c r="X624" i="1"/>
  <c r="AC624" i="1"/>
  <c r="D625" i="1"/>
  <c r="I625" i="1"/>
  <c r="N625" i="1"/>
  <c r="S625" i="1"/>
  <c r="X625" i="1"/>
  <c r="AC625" i="1"/>
  <c r="D626" i="1"/>
  <c r="I626" i="1"/>
  <c r="N626" i="1"/>
  <c r="S626" i="1"/>
  <c r="X626" i="1"/>
  <c r="AC626" i="1"/>
  <c r="D627" i="1"/>
  <c r="I627" i="1"/>
  <c r="N627" i="1"/>
  <c r="S627" i="1"/>
  <c r="X627" i="1"/>
  <c r="AC627" i="1"/>
  <c r="D628" i="1"/>
  <c r="I628" i="1"/>
  <c r="N628" i="1"/>
  <c r="S628" i="1"/>
  <c r="X628" i="1"/>
  <c r="AC628" i="1"/>
  <c r="D629" i="1"/>
  <c r="I629" i="1"/>
  <c r="N629" i="1"/>
  <c r="S629" i="1"/>
  <c r="X629" i="1"/>
  <c r="AC629" i="1"/>
  <c r="D630" i="1"/>
  <c r="I630" i="1"/>
  <c r="N630" i="1"/>
  <c r="S630" i="1"/>
  <c r="X630" i="1"/>
  <c r="AC630" i="1"/>
  <c r="D631" i="1"/>
  <c r="I631" i="1"/>
  <c r="N631" i="1"/>
  <c r="S631" i="1"/>
  <c r="X631" i="1"/>
  <c r="AC631" i="1"/>
  <c r="D632" i="1"/>
  <c r="I632" i="1"/>
  <c r="N632" i="1"/>
  <c r="S632" i="1"/>
  <c r="X632" i="1"/>
  <c r="AC632" i="1"/>
  <c r="D633" i="1"/>
  <c r="I633" i="1"/>
  <c r="N633" i="1"/>
  <c r="S633" i="1"/>
  <c r="X633" i="1"/>
  <c r="AC633" i="1"/>
  <c r="D634" i="1"/>
  <c r="I634" i="1"/>
  <c r="N634" i="1"/>
  <c r="S634" i="1"/>
  <c r="X634" i="1"/>
  <c r="AC634" i="1"/>
  <c r="D635" i="1"/>
  <c r="I635" i="1"/>
  <c r="N635" i="1"/>
  <c r="S635" i="1"/>
  <c r="X635" i="1"/>
  <c r="AC635" i="1"/>
  <c r="D636" i="1"/>
  <c r="I636" i="1"/>
  <c r="N636" i="1"/>
  <c r="S636" i="1"/>
  <c r="X636" i="1"/>
  <c r="AC636" i="1"/>
  <c r="D637" i="1"/>
  <c r="I637" i="1"/>
  <c r="N637" i="1"/>
  <c r="S637" i="1"/>
  <c r="X637" i="1"/>
  <c r="AC637" i="1"/>
  <c r="D638" i="1"/>
  <c r="I638" i="1"/>
  <c r="N638" i="1"/>
  <c r="S638" i="1"/>
  <c r="X638" i="1"/>
  <c r="AC638" i="1"/>
  <c r="D639" i="1"/>
  <c r="I639" i="1"/>
  <c r="N639" i="1"/>
  <c r="S639" i="1"/>
  <c r="X639" i="1"/>
  <c r="AC639" i="1"/>
  <c r="D640" i="1"/>
  <c r="I640" i="1"/>
  <c r="N640" i="1"/>
  <c r="S640" i="1"/>
  <c r="X640" i="1"/>
  <c r="AC640" i="1"/>
  <c r="D641" i="1"/>
  <c r="I641" i="1"/>
  <c r="N641" i="1"/>
  <c r="S641" i="1"/>
  <c r="X641" i="1"/>
  <c r="AC641" i="1"/>
  <c r="D642" i="1"/>
  <c r="I642" i="1"/>
  <c r="N642" i="1"/>
  <c r="S642" i="1"/>
  <c r="X642" i="1"/>
  <c r="AC642" i="1"/>
  <c r="D643" i="1"/>
  <c r="I643" i="1"/>
  <c r="N643" i="1"/>
  <c r="S643" i="1"/>
  <c r="X643" i="1"/>
  <c r="AC643" i="1"/>
  <c r="D644" i="1"/>
  <c r="I644" i="1"/>
  <c r="N644" i="1"/>
  <c r="S644" i="1"/>
  <c r="X644" i="1"/>
  <c r="AC644" i="1"/>
  <c r="D645" i="1"/>
  <c r="I645" i="1"/>
  <c r="N645" i="1"/>
  <c r="S645" i="1"/>
  <c r="X645" i="1"/>
  <c r="AC645" i="1"/>
  <c r="D646" i="1"/>
  <c r="I646" i="1"/>
  <c r="N646" i="1"/>
  <c r="S646" i="1"/>
  <c r="X646" i="1"/>
  <c r="AC646" i="1"/>
  <c r="D647" i="1"/>
  <c r="I647" i="1"/>
  <c r="N647" i="1"/>
  <c r="S647" i="1"/>
  <c r="X647" i="1"/>
  <c r="AC647" i="1"/>
  <c r="D648" i="1"/>
  <c r="I648" i="1"/>
  <c r="N648" i="1"/>
  <c r="S648" i="1"/>
  <c r="X648" i="1"/>
  <c r="AC648" i="1"/>
  <c r="D649" i="1"/>
  <c r="I649" i="1"/>
  <c r="N649" i="1"/>
  <c r="S649" i="1"/>
  <c r="X649" i="1"/>
  <c r="AC649" i="1"/>
  <c r="D650" i="1"/>
  <c r="I650" i="1"/>
  <c r="N650" i="1"/>
  <c r="S650" i="1"/>
  <c r="X650" i="1"/>
  <c r="AC650" i="1"/>
  <c r="D651" i="1"/>
  <c r="I651" i="1"/>
  <c r="N651" i="1"/>
  <c r="S651" i="1"/>
  <c r="X651" i="1"/>
  <c r="AC651" i="1"/>
  <c r="D652" i="1"/>
  <c r="I652" i="1"/>
  <c r="N652" i="1"/>
  <c r="S652" i="1"/>
  <c r="X652" i="1"/>
  <c r="AC652" i="1"/>
  <c r="D653" i="1"/>
  <c r="I653" i="1"/>
  <c r="N653" i="1"/>
  <c r="S653" i="1"/>
  <c r="X653" i="1"/>
  <c r="AC653" i="1"/>
  <c r="D654" i="1"/>
  <c r="I654" i="1"/>
  <c r="N654" i="1"/>
  <c r="S654" i="1"/>
  <c r="X654" i="1"/>
  <c r="AC654" i="1"/>
  <c r="D655" i="1"/>
  <c r="I655" i="1"/>
  <c r="N655" i="1"/>
  <c r="S655" i="1"/>
  <c r="X655" i="1"/>
  <c r="AC655" i="1"/>
  <c r="D656" i="1"/>
  <c r="I656" i="1"/>
  <c r="N656" i="1"/>
  <c r="S656" i="1"/>
  <c r="X656" i="1"/>
  <c r="AC656" i="1"/>
  <c r="D657" i="1"/>
  <c r="I657" i="1"/>
  <c r="N657" i="1"/>
  <c r="S657" i="1"/>
  <c r="X657" i="1"/>
  <c r="AC657" i="1"/>
  <c r="D658" i="1"/>
  <c r="I658" i="1"/>
  <c r="N658" i="1"/>
  <c r="S658" i="1"/>
  <c r="X658" i="1"/>
  <c r="AC658" i="1"/>
  <c r="D659" i="1"/>
  <c r="I659" i="1"/>
  <c r="N659" i="1"/>
  <c r="S659" i="1"/>
  <c r="X659" i="1"/>
  <c r="AC659" i="1"/>
  <c r="D660" i="1"/>
  <c r="I660" i="1"/>
  <c r="N660" i="1"/>
  <c r="S660" i="1"/>
  <c r="X660" i="1"/>
  <c r="AC660" i="1"/>
  <c r="D661" i="1"/>
  <c r="I661" i="1"/>
  <c r="N661" i="1"/>
  <c r="S661" i="1"/>
  <c r="X661" i="1"/>
  <c r="AC661" i="1"/>
  <c r="D662" i="1"/>
  <c r="I662" i="1"/>
  <c r="N662" i="1"/>
  <c r="S662" i="1"/>
  <c r="X662" i="1"/>
  <c r="AC662" i="1"/>
  <c r="D663" i="1"/>
  <c r="I663" i="1"/>
  <c r="N663" i="1"/>
  <c r="S663" i="1"/>
  <c r="X663" i="1"/>
  <c r="AC663" i="1"/>
  <c r="D664" i="1"/>
  <c r="I664" i="1"/>
  <c r="N664" i="1"/>
  <c r="S664" i="1"/>
  <c r="X664" i="1"/>
  <c r="AC664" i="1"/>
  <c r="D665" i="1"/>
  <c r="I665" i="1"/>
  <c r="N665" i="1"/>
  <c r="S665" i="1"/>
  <c r="X665" i="1"/>
  <c r="AC665" i="1"/>
  <c r="D666" i="1"/>
  <c r="I666" i="1"/>
  <c r="N666" i="1"/>
  <c r="S666" i="1"/>
  <c r="X666" i="1"/>
  <c r="AC666" i="1"/>
  <c r="D667" i="1"/>
  <c r="I667" i="1"/>
  <c r="N667" i="1"/>
  <c r="S667" i="1"/>
  <c r="X667" i="1"/>
  <c r="AC667" i="1"/>
  <c r="D668" i="1"/>
  <c r="I668" i="1"/>
  <c r="N668" i="1"/>
  <c r="S668" i="1"/>
  <c r="X668" i="1"/>
  <c r="AC668" i="1"/>
  <c r="D669" i="1"/>
  <c r="I669" i="1"/>
  <c r="N669" i="1"/>
  <c r="S669" i="1"/>
  <c r="X669" i="1"/>
  <c r="AC669" i="1"/>
  <c r="D670" i="1"/>
  <c r="I670" i="1"/>
  <c r="N670" i="1"/>
  <c r="S670" i="1"/>
  <c r="X670" i="1"/>
  <c r="AC670" i="1"/>
  <c r="D671" i="1"/>
  <c r="I671" i="1"/>
  <c r="N671" i="1"/>
  <c r="S671" i="1"/>
  <c r="X671" i="1"/>
  <c r="AC671" i="1"/>
  <c r="D672" i="1"/>
  <c r="I672" i="1"/>
  <c r="N672" i="1"/>
  <c r="S672" i="1"/>
  <c r="X672" i="1"/>
  <c r="AC672" i="1"/>
  <c r="D673" i="1"/>
  <c r="I673" i="1"/>
  <c r="N673" i="1"/>
  <c r="S673" i="1"/>
  <c r="X673" i="1"/>
  <c r="AC673" i="1"/>
  <c r="D674" i="1"/>
  <c r="I674" i="1"/>
  <c r="N674" i="1"/>
  <c r="S674" i="1"/>
  <c r="X674" i="1"/>
  <c r="AC674" i="1"/>
  <c r="D675" i="1"/>
  <c r="I675" i="1"/>
  <c r="N675" i="1"/>
  <c r="S675" i="1"/>
  <c r="X675" i="1"/>
  <c r="AC675" i="1"/>
  <c r="D676" i="1"/>
  <c r="I676" i="1"/>
  <c r="N676" i="1"/>
  <c r="S676" i="1"/>
  <c r="X676" i="1"/>
  <c r="AC676" i="1"/>
  <c r="D677" i="1"/>
  <c r="I677" i="1"/>
  <c r="N677" i="1"/>
  <c r="S677" i="1"/>
  <c r="X677" i="1"/>
  <c r="AC677" i="1"/>
  <c r="D678" i="1"/>
  <c r="I678" i="1"/>
  <c r="N678" i="1"/>
  <c r="S678" i="1"/>
  <c r="X678" i="1"/>
  <c r="AC678" i="1"/>
  <c r="D679" i="1"/>
  <c r="I679" i="1"/>
  <c r="N679" i="1"/>
  <c r="S679" i="1"/>
  <c r="X679" i="1"/>
  <c r="AC679" i="1"/>
  <c r="D680" i="1"/>
  <c r="I680" i="1"/>
  <c r="N680" i="1"/>
  <c r="S680" i="1"/>
  <c r="X680" i="1"/>
  <c r="AC680" i="1"/>
  <c r="D681" i="1"/>
  <c r="I681" i="1"/>
  <c r="N681" i="1"/>
  <c r="S681" i="1"/>
  <c r="X681" i="1"/>
  <c r="AC681" i="1"/>
  <c r="D682" i="1"/>
  <c r="I682" i="1"/>
  <c r="N682" i="1"/>
  <c r="S682" i="1"/>
  <c r="X682" i="1"/>
  <c r="AC682" i="1"/>
  <c r="D683" i="1"/>
  <c r="I683" i="1"/>
  <c r="N683" i="1"/>
  <c r="S683" i="1"/>
  <c r="X683" i="1"/>
  <c r="AC683" i="1"/>
  <c r="D684" i="1"/>
  <c r="I684" i="1"/>
  <c r="N684" i="1"/>
  <c r="S684" i="1"/>
  <c r="X684" i="1"/>
  <c r="AC684" i="1"/>
  <c r="D685" i="1"/>
  <c r="I685" i="1"/>
  <c r="N685" i="1"/>
  <c r="S685" i="1"/>
  <c r="X685" i="1"/>
  <c r="AC685" i="1"/>
  <c r="D686" i="1"/>
  <c r="I686" i="1"/>
  <c r="N686" i="1"/>
  <c r="S686" i="1"/>
  <c r="X686" i="1"/>
  <c r="AC686" i="1"/>
  <c r="D687" i="1"/>
  <c r="I687" i="1"/>
  <c r="N687" i="1"/>
  <c r="S687" i="1"/>
  <c r="X687" i="1"/>
  <c r="AC687" i="1"/>
  <c r="D688" i="1"/>
  <c r="I688" i="1"/>
  <c r="N688" i="1"/>
  <c r="S688" i="1"/>
  <c r="X688" i="1"/>
  <c r="AC688" i="1"/>
  <c r="D689" i="1"/>
  <c r="I689" i="1"/>
  <c r="N689" i="1"/>
  <c r="S689" i="1"/>
  <c r="X689" i="1"/>
  <c r="AC689" i="1"/>
  <c r="D690" i="1"/>
  <c r="I690" i="1"/>
  <c r="N690" i="1"/>
  <c r="S690" i="1"/>
  <c r="X690" i="1"/>
  <c r="AC690" i="1"/>
  <c r="D691" i="1"/>
  <c r="I691" i="1"/>
  <c r="N691" i="1"/>
  <c r="S691" i="1"/>
  <c r="X691" i="1"/>
  <c r="AC691" i="1"/>
  <c r="D692" i="1"/>
  <c r="I692" i="1"/>
  <c r="N692" i="1"/>
  <c r="S692" i="1"/>
  <c r="X692" i="1"/>
  <c r="AC692" i="1"/>
  <c r="D693" i="1"/>
  <c r="I693" i="1"/>
  <c r="N693" i="1"/>
  <c r="S693" i="1"/>
  <c r="X693" i="1"/>
  <c r="AC693" i="1"/>
  <c r="D694" i="1"/>
  <c r="I694" i="1"/>
  <c r="N694" i="1"/>
  <c r="S694" i="1"/>
  <c r="X694" i="1"/>
  <c r="AC694" i="1"/>
  <c r="D695" i="1"/>
  <c r="I695" i="1"/>
  <c r="N695" i="1"/>
  <c r="S695" i="1"/>
  <c r="X695" i="1"/>
  <c r="AC695" i="1"/>
  <c r="D696" i="1"/>
  <c r="I696" i="1"/>
  <c r="N696" i="1"/>
  <c r="S696" i="1"/>
  <c r="X696" i="1"/>
  <c r="AC696" i="1"/>
  <c r="D697" i="1"/>
  <c r="I697" i="1"/>
  <c r="N697" i="1"/>
  <c r="S697" i="1"/>
  <c r="X697" i="1"/>
  <c r="AC697" i="1"/>
  <c r="D698" i="1"/>
  <c r="I698" i="1"/>
  <c r="N698" i="1"/>
  <c r="S698" i="1"/>
  <c r="X698" i="1"/>
  <c r="AC698" i="1"/>
  <c r="D699" i="1"/>
  <c r="I699" i="1"/>
  <c r="N699" i="1"/>
  <c r="S699" i="1"/>
  <c r="X699" i="1"/>
  <c r="AC699" i="1"/>
  <c r="D700" i="1"/>
  <c r="I700" i="1"/>
  <c r="N700" i="1"/>
  <c r="S700" i="1"/>
  <c r="X700" i="1"/>
  <c r="AC700" i="1"/>
  <c r="D701" i="1"/>
  <c r="I701" i="1"/>
  <c r="N701" i="1"/>
  <c r="S701" i="1"/>
  <c r="X701" i="1"/>
  <c r="AC701" i="1"/>
  <c r="D702" i="1"/>
  <c r="I702" i="1"/>
  <c r="N702" i="1"/>
  <c r="S702" i="1"/>
  <c r="X702" i="1"/>
  <c r="AC702" i="1"/>
  <c r="D703" i="1"/>
  <c r="I703" i="1"/>
  <c r="N703" i="1"/>
  <c r="S703" i="1"/>
  <c r="X703" i="1"/>
  <c r="AC703" i="1"/>
  <c r="D704" i="1"/>
  <c r="I704" i="1"/>
  <c r="N704" i="1"/>
  <c r="S704" i="1"/>
  <c r="X704" i="1"/>
  <c r="AC704" i="1"/>
  <c r="D705" i="1"/>
  <c r="I705" i="1"/>
  <c r="N705" i="1"/>
  <c r="S705" i="1"/>
  <c r="X705" i="1"/>
  <c r="AC705" i="1"/>
  <c r="D706" i="1"/>
  <c r="I706" i="1"/>
  <c r="N706" i="1"/>
  <c r="S706" i="1"/>
  <c r="X706" i="1"/>
  <c r="AC706" i="1"/>
  <c r="D707" i="1"/>
  <c r="I707" i="1"/>
  <c r="N707" i="1"/>
  <c r="S707" i="1"/>
  <c r="X707" i="1"/>
  <c r="AC707" i="1"/>
  <c r="D708" i="1"/>
  <c r="I708" i="1"/>
  <c r="N708" i="1"/>
  <c r="S708" i="1"/>
  <c r="X708" i="1"/>
  <c r="AC708" i="1"/>
  <c r="D709" i="1"/>
  <c r="I709" i="1"/>
  <c r="N709" i="1"/>
  <c r="S709" i="1"/>
  <c r="X709" i="1"/>
  <c r="AC709" i="1"/>
  <c r="D710" i="1"/>
  <c r="I710" i="1"/>
  <c r="N710" i="1"/>
  <c r="S710" i="1"/>
  <c r="X710" i="1"/>
  <c r="AC710" i="1"/>
  <c r="D711" i="1"/>
  <c r="I711" i="1"/>
  <c r="N711" i="1"/>
  <c r="S711" i="1"/>
  <c r="X711" i="1"/>
  <c r="AC711" i="1"/>
  <c r="D712" i="1"/>
  <c r="I712" i="1"/>
  <c r="N712" i="1"/>
  <c r="S712" i="1"/>
  <c r="X712" i="1"/>
  <c r="AC712" i="1"/>
  <c r="D713" i="1"/>
  <c r="I713" i="1"/>
  <c r="N713" i="1"/>
  <c r="S713" i="1"/>
  <c r="X713" i="1"/>
  <c r="AC713" i="1"/>
  <c r="D714" i="1"/>
  <c r="I714" i="1"/>
  <c r="N714" i="1"/>
  <c r="S714" i="1"/>
  <c r="X714" i="1"/>
  <c r="AC714" i="1"/>
  <c r="D715" i="1"/>
  <c r="I715" i="1"/>
  <c r="N715" i="1"/>
  <c r="S715" i="1"/>
  <c r="X715" i="1"/>
  <c r="AC715" i="1"/>
  <c r="D716" i="1"/>
  <c r="I716" i="1"/>
  <c r="N716" i="1"/>
  <c r="S716" i="1"/>
  <c r="X716" i="1"/>
  <c r="AC716" i="1"/>
  <c r="D717" i="1"/>
  <c r="I717" i="1"/>
  <c r="N717" i="1"/>
  <c r="S717" i="1"/>
  <c r="X717" i="1"/>
  <c r="AC717" i="1"/>
  <c r="D718" i="1"/>
  <c r="I718" i="1"/>
  <c r="N718" i="1"/>
  <c r="S718" i="1"/>
  <c r="X718" i="1"/>
  <c r="AC718" i="1"/>
  <c r="D719" i="1"/>
  <c r="I719" i="1"/>
  <c r="N719" i="1"/>
  <c r="S719" i="1"/>
  <c r="X719" i="1"/>
  <c r="AC719" i="1"/>
  <c r="D720" i="1"/>
  <c r="I720" i="1"/>
  <c r="N720" i="1"/>
  <c r="S720" i="1"/>
  <c r="X720" i="1"/>
  <c r="AC720" i="1"/>
  <c r="D721" i="1"/>
  <c r="I721" i="1"/>
  <c r="N721" i="1"/>
  <c r="S721" i="1"/>
  <c r="X721" i="1"/>
  <c r="AC721" i="1"/>
  <c r="D722" i="1"/>
  <c r="I722" i="1"/>
  <c r="N722" i="1"/>
  <c r="S722" i="1"/>
  <c r="X722" i="1"/>
  <c r="AC722" i="1"/>
  <c r="D723" i="1"/>
  <c r="I723" i="1"/>
  <c r="N723" i="1"/>
  <c r="S723" i="1"/>
  <c r="X723" i="1"/>
  <c r="AC723" i="1"/>
  <c r="D724" i="1"/>
  <c r="I724" i="1"/>
  <c r="N724" i="1"/>
  <c r="S724" i="1"/>
  <c r="X724" i="1"/>
  <c r="AC724" i="1"/>
  <c r="D725" i="1"/>
  <c r="I725" i="1"/>
  <c r="N725" i="1"/>
  <c r="S725" i="1"/>
  <c r="X725" i="1"/>
  <c r="AC725" i="1"/>
  <c r="D726" i="1"/>
  <c r="I726" i="1"/>
  <c r="N726" i="1"/>
  <c r="S726" i="1"/>
  <c r="X726" i="1"/>
  <c r="AC726" i="1"/>
  <c r="D727" i="1"/>
  <c r="I727" i="1"/>
  <c r="N727" i="1"/>
  <c r="S727" i="1"/>
  <c r="X727" i="1"/>
  <c r="AC727" i="1"/>
  <c r="D728" i="1"/>
  <c r="I728" i="1"/>
  <c r="N728" i="1"/>
  <c r="S728" i="1"/>
  <c r="X728" i="1"/>
  <c r="AC728" i="1"/>
  <c r="D729" i="1"/>
  <c r="I729" i="1"/>
  <c r="N729" i="1"/>
  <c r="S729" i="1"/>
  <c r="X729" i="1"/>
  <c r="AC729" i="1"/>
  <c r="D730" i="1"/>
  <c r="I730" i="1"/>
  <c r="N730" i="1"/>
  <c r="S730" i="1"/>
  <c r="X730" i="1"/>
  <c r="AC730" i="1"/>
  <c r="D731" i="1"/>
  <c r="I731" i="1"/>
  <c r="N731" i="1"/>
  <c r="S731" i="1"/>
  <c r="X731" i="1"/>
  <c r="AC731" i="1"/>
  <c r="D732" i="1"/>
  <c r="I732" i="1"/>
  <c r="N732" i="1"/>
  <c r="S732" i="1"/>
  <c r="X732" i="1"/>
  <c r="AC732" i="1"/>
  <c r="D733" i="1"/>
  <c r="I733" i="1"/>
  <c r="N733" i="1"/>
  <c r="S733" i="1"/>
  <c r="X733" i="1"/>
  <c r="AC733" i="1"/>
  <c r="D734" i="1"/>
  <c r="I734" i="1"/>
  <c r="N734" i="1"/>
  <c r="S734" i="1"/>
  <c r="X734" i="1"/>
  <c r="AC734" i="1"/>
  <c r="D735" i="1"/>
  <c r="I735" i="1"/>
  <c r="N735" i="1"/>
  <c r="S735" i="1"/>
  <c r="X735" i="1"/>
  <c r="AC735" i="1"/>
  <c r="D736" i="1"/>
  <c r="I736" i="1"/>
  <c r="N736" i="1"/>
  <c r="S736" i="1"/>
  <c r="X736" i="1"/>
  <c r="AC736" i="1"/>
  <c r="D737" i="1"/>
  <c r="I737" i="1"/>
  <c r="N737" i="1"/>
  <c r="S737" i="1"/>
  <c r="X737" i="1"/>
  <c r="AC737" i="1"/>
  <c r="D738" i="1"/>
  <c r="I738" i="1"/>
  <c r="N738" i="1"/>
  <c r="S738" i="1"/>
  <c r="X738" i="1"/>
  <c r="AC738" i="1"/>
  <c r="D739" i="1"/>
  <c r="I739" i="1"/>
  <c r="N739" i="1"/>
  <c r="S739" i="1"/>
  <c r="X739" i="1"/>
  <c r="AC739" i="1"/>
  <c r="D740" i="1"/>
  <c r="I740" i="1"/>
  <c r="N740" i="1"/>
  <c r="S740" i="1"/>
  <c r="X740" i="1"/>
  <c r="AC740" i="1"/>
  <c r="D741" i="1"/>
  <c r="I741" i="1"/>
  <c r="N741" i="1"/>
  <c r="S741" i="1"/>
  <c r="X741" i="1"/>
  <c r="AC741" i="1"/>
  <c r="D742" i="1"/>
  <c r="I742" i="1"/>
  <c r="N742" i="1"/>
  <c r="S742" i="1"/>
  <c r="X742" i="1"/>
  <c r="AC742" i="1"/>
  <c r="D743" i="1"/>
  <c r="I743" i="1"/>
  <c r="N743" i="1"/>
  <c r="S743" i="1"/>
  <c r="X743" i="1"/>
  <c r="AC743" i="1"/>
  <c r="D744" i="1"/>
  <c r="I744" i="1"/>
  <c r="N744" i="1"/>
  <c r="S744" i="1"/>
  <c r="X744" i="1"/>
  <c r="AC744" i="1"/>
  <c r="D745" i="1"/>
  <c r="I745" i="1"/>
  <c r="N745" i="1"/>
  <c r="S745" i="1"/>
  <c r="X745" i="1"/>
  <c r="AC745" i="1"/>
  <c r="D746" i="1"/>
  <c r="I746" i="1"/>
  <c r="N746" i="1"/>
  <c r="S746" i="1"/>
  <c r="X746" i="1"/>
  <c r="AC746" i="1"/>
  <c r="D747" i="1"/>
  <c r="I747" i="1"/>
  <c r="N747" i="1"/>
  <c r="S747" i="1"/>
  <c r="X747" i="1"/>
  <c r="AC747" i="1"/>
  <c r="D748" i="1"/>
  <c r="I748" i="1"/>
  <c r="N748" i="1"/>
  <c r="S748" i="1"/>
  <c r="X748" i="1"/>
  <c r="AC748" i="1"/>
  <c r="C750" i="1"/>
  <c r="H750" i="1"/>
  <c r="M750" i="1"/>
  <c r="R750" i="1"/>
  <c r="W750" i="1"/>
  <c r="H751" i="1" l="1"/>
  <c r="AR4" i="1" s="1"/>
  <c r="AK17" i="1"/>
  <c r="R751" i="1"/>
  <c r="AR6" i="1" s="1"/>
  <c r="C751" i="1"/>
  <c r="AR3" i="1" s="1"/>
  <c r="M751" i="1"/>
  <c r="AR5" i="1" s="1"/>
  <c r="AG3" i="1"/>
  <c r="AH3" i="1" s="1"/>
  <c r="AG47" i="1" s="1"/>
  <c r="AG17" i="1"/>
  <c r="AI17" i="1"/>
  <c r="AI8" i="1"/>
  <c r="AJ8" i="1" s="1"/>
  <c r="AL7" i="1"/>
  <c r="AM7" i="1" s="1"/>
  <c r="AI6" i="1"/>
  <c r="AJ6" i="1" s="1"/>
  <c r="AJ48" i="1" s="1"/>
  <c r="AJ17" i="1"/>
  <c r="AG5" i="1"/>
  <c r="AH5" i="1" s="1"/>
  <c r="AI47" i="1" s="1"/>
  <c r="AH17" i="1"/>
  <c r="AG8" i="1"/>
  <c r="AH8" i="1" s="1"/>
  <c r="W751" i="1"/>
  <c r="AR7" i="1" s="1"/>
  <c r="AL50" i="1"/>
  <c r="AG49" i="1" s="1" a="1"/>
  <c r="AG49" i="1" s="1"/>
  <c r="AJ18" i="1"/>
  <c r="AL6" i="1"/>
  <c r="AK19" i="1"/>
  <c r="AJ19" i="1"/>
  <c r="AI7" i="1"/>
  <c r="AJ7" i="1" s="1"/>
  <c r="AK48" i="1" s="1"/>
  <c r="AI4" i="1"/>
  <c r="AJ4" i="1" s="1"/>
  <c r="AH48" i="1" s="1"/>
  <c r="AK16" i="1"/>
  <c r="AG7" i="1"/>
  <c r="AH7" i="1" s="1"/>
  <c r="AG4" i="1"/>
  <c r="AH4" i="1" s="1"/>
  <c r="AJ16" i="1"/>
  <c r="AI20" i="1"/>
  <c r="AI16" i="1"/>
  <c r="AL5" i="1"/>
  <c r="AI19" i="1"/>
  <c r="AK20" i="1"/>
  <c r="AG6" i="1"/>
  <c r="AH6" i="1" s="1"/>
  <c r="AJ20" i="1"/>
  <c r="AH20" i="1"/>
  <c r="AH16" i="1"/>
  <c r="AI3" i="1"/>
  <c r="AJ3" i="1" s="1"/>
  <c r="AI18" i="1"/>
  <c r="AG18" i="1"/>
  <c r="AI5" i="1"/>
  <c r="AJ5" i="1" s="1"/>
  <c r="AI48" i="1" s="1"/>
  <c r="AL3" i="1"/>
  <c r="AM3" i="1" s="1"/>
  <c r="AG19" i="1"/>
  <c r="AG20" i="1"/>
  <c r="AK18" i="1"/>
  <c r="AL4" i="1"/>
  <c r="AH18" i="1"/>
  <c r="AH19" i="1"/>
  <c r="AK33" i="1" l="1"/>
  <c r="AG25" i="1"/>
  <c r="AM4" i="1"/>
  <c r="AM5" i="1"/>
  <c r="AQ14" i="1"/>
  <c r="AQ15" i="1" s="1"/>
  <c r="AI28" i="1"/>
  <c r="AG48" i="1"/>
  <c r="AM6" i="1"/>
  <c r="AN10" i="1" s="1"/>
  <c r="AN7" i="1" s="1"/>
  <c r="AK49" i="1"/>
  <c r="AJ49" i="1"/>
  <c r="AI49" i="1"/>
  <c r="AH49" i="1"/>
  <c r="AQ13" i="1"/>
  <c r="AN18" i="1"/>
  <c r="AQ19" i="1"/>
  <c r="AQ20" i="1" s="1"/>
  <c r="AN19" i="1"/>
  <c r="AN20" i="1" s="1"/>
  <c r="AH47" i="1"/>
  <c r="AG26" i="1"/>
  <c r="AG27" i="1"/>
  <c r="AG29" i="1"/>
  <c r="AK47" i="1"/>
  <c r="AG28" i="1"/>
  <c r="AK28" i="1" s="1"/>
  <c r="AJ47" i="1"/>
  <c r="AN37" i="1"/>
  <c r="AN38" i="1"/>
  <c r="AQ18" i="1"/>
  <c r="AK8" i="1"/>
  <c r="AI26" i="1"/>
  <c r="AK4" i="1"/>
  <c r="AK5" i="1"/>
  <c r="AI27" i="1"/>
  <c r="AI25" i="1"/>
  <c r="AK3" i="1"/>
  <c r="AK7" i="1"/>
  <c r="AI29" i="1"/>
  <c r="AK6" i="1"/>
  <c r="AN39" i="1" l="1"/>
  <c r="AK25" i="1"/>
  <c r="AN6" i="1"/>
  <c r="AK26" i="1"/>
  <c r="AG41" i="1" a="1"/>
  <c r="AG41" i="1" s="1"/>
  <c r="AG54" i="1" a="1"/>
  <c r="AG54" i="1" s="1"/>
  <c r="AG61" i="1" s="1"/>
  <c r="AG53" i="1" a="1"/>
  <c r="AG53" i="1" s="1"/>
  <c r="AH61" i="1" s="1"/>
  <c r="AG56" i="1"/>
  <c r="AK29" i="1"/>
  <c r="AN3" i="1"/>
  <c r="AO39" i="1"/>
  <c r="AO38" i="1"/>
  <c r="AG40" i="1"/>
  <c r="AK27" i="1"/>
  <c r="AN5" i="1"/>
  <c r="AN4" i="1"/>
  <c r="AN36" i="1" s="1"/>
  <c r="AO37" i="1"/>
  <c r="AG39" i="1"/>
  <c r="AG57" i="1" l="1"/>
  <c r="AN14" i="1"/>
  <c r="AN15" i="1" s="1"/>
  <c r="AN13" i="1"/>
  <c r="AG38" i="1" l="1"/>
  <c r="AO3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<sst xmlns="http://schemas.openxmlformats.org/spreadsheetml/2006/main" count="185" uniqueCount="116">
  <si>
    <t>NIFTY 50</t>
  </si>
  <si>
    <t>Total HPR</t>
  </si>
  <si>
    <t>CAGR</t>
  </si>
  <si>
    <t>Variance</t>
  </si>
  <si>
    <t>CV</t>
  </si>
  <si>
    <t>Date</t>
  </si>
  <si>
    <t>Price</t>
  </si>
  <si>
    <t>HPR</t>
  </si>
  <si>
    <t>AVERAGE STOCK PRICE</t>
  </si>
  <si>
    <t>COVARIANCE W.R.T NIFTY50</t>
  </si>
  <si>
    <t>WEIGHTS ACCORDING TO BETA</t>
  </si>
  <si>
    <t>COVARIANCE MATRIX</t>
  </si>
  <si>
    <t>SUM OF BETA</t>
  </si>
  <si>
    <t>BETA OF INDIVIDUAL STOCKS</t>
  </si>
  <si>
    <t>BETA WEIGHTED RISK AND RETURN OF PORTFOLIO</t>
  </si>
  <si>
    <t>RETURN</t>
  </si>
  <si>
    <t>RISK</t>
  </si>
  <si>
    <t>Standard Deviation (RISK)</t>
  </si>
  <si>
    <t>EQUALLY WEIGHTED RISK AND RETURN OF PORTFOLIO</t>
  </si>
  <si>
    <t>WEIGHTS ACCORDING TO EQUAL WEIGHTAGE</t>
  </si>
  <si>
    <t>VARIANCE</t>
  </si>
  <si>
    <t>Comapany(rank wise)</t>
  </si>
  <si>
    <t xml:space="preserve">NAME </t>
  </si>
  <si>
    <t>ID</t>
  </si>
  <si>
    <t>Company Chosen</t>
  </si>
  <si>
    <t>SHREYANS SINGHAL</t>
  </si>
  <si>
    <t>2022A3PS1197P</t>
  </si>
  <si>
    <t>G R Infraproject Ltd.</t>
  </si>
  <si>
    <t>ATHARVA NATANI</t>
  </si>
  <si>
    <t>2022A3PS1196P</t>
  </si>
  <si>
    <t>VIKHYAT BHARADWAJ</t>
  </si>
  <si>
    <t>2022A4PS0926P</t>
  </si>
  <si>
    <t>AVIRAL AMAR</t>
  </si>
  <si>
    <t>2022A4PS0748P</t>
  </si>
  <si>
    <t>PARTH GUPTA</t>
  </si>
  <si>
    <t>2022AAPS0322P</t>
  </si>
  <si>
    <t>HARSHVARDHAN MANGLA</t>
  </si>
  <si>
    <t>2022A4PS0942P</t>
  </si>
  <si>
    <r>
      <rPr>
        <b/>
        <sz val="14"/>
        <color theme="1"/>
        <rFont val="Calibri"/>
        <family val="2"/>
        <scheme val="minor"/>
      </rPr>
      <t xml:space="preserve">Normalized Performance =  </t>
    </r>
    <r>
      <rPr>
        <sz val="14"/>
        <color theme="1"/>
        <rFont val="Calibri"/>
        <family val="2"/>
        <scheme val="minor"/>
      </rPr>
      <t xml:space="preserve">
CAGR for the company−Minimum CAGR across companies
----------------------------------------------------------
Maximum CAGR across companies−Minimum CAGR across companies</t>
    </r>
  </si>
  <si>
    <t>Sector</t>
  </si>
  <si>
    <t>Ticker</t>
  </si>
  <si>
    <t>Company</t>
  </si>
  <si>
    <t>GR Infraprojects Limited</t>
  </si>
  <si>
    <t>GRINFRA</t>
  </si>
  <si>
    <t>Construction - Infrastructure</t>
  </si>
  <si>
    <t>PVRINOX</t>
  </si>
  <si>
    <t>PVR INOX Limited</t>
  </si>
  <si>
    <t>BECTORFOOD</t>
  </si>
  <si>
    <t>Reliance Power Ltd</t>
  </si>
  <si>
    <t>RPOWER</t>
  </si>
  <si>
    <t>Power</t>
  </si>
  <si>
    <t>Discretionary</t>
  </si>
  <si>
    <t>Consumer Defensive</t>
  </si>
  <si>
    <t>IndiaMART InterMESH Ltd</t>
  </si>
  <si>
    <t>Technology</t>
  </si>
  <si>
    <t>INDIAMART</t>
  </si>
  <si>
    <t>Mrs. Bectors Food Specialities Limited</t>
  </si>
  <si>
    <t xml:space="preserve">Price Performance and Risk Ranking </t>
  </si>
  <si>
    <t>Normalize Return</t>
  </si>
  <si>
    <t>Normalized Risk</t>
  </si>
  <si>
    <t xml:space="preserve">Composite Score </t>
  </si>
  <si>
    <t>Ranking</t>
  </si>
  <si>
    <r>
      <rPr>
        <b/>
        <sz val="14"/>
        <color theme="1"/>
        <rFont val="Calibri"/>
        <family val="2"/>
        <scheme val="minor"/>
      </rPr>
      <t xml:space="preserve">Normalized Risk =  </t>
    </r>
    <r>
      <rPr>
        <sz val="14"/>
        <color theme="1"/>
        <rFont val="Calibri"/>
        <family val="2"/>
        <scheme val="minor"/>
      </rPr>
      <t xml:space="preserve">
Risk for the company−Minimum Risk across companies
----------------------------------------------------------
Maximum Risk across companies−Minimum Risk across companies</t>
    </r>
  </si>
  <si>
    <t>A higher value  of Normalized Return indicates better price performance, A lower value of Normalized Risk indicates less risk, so we invert it by using 1 − Normalized Risk to reward lower risk. So, the company with the highest composite score is ranked best.</t>
  </si>
  <si>
    <t>MCAMP IN BILLION</t>
  </si>
  <si>
    <t>WEIGHTS ACCORDING TO VALUE</t>
  </si>
  <si>
    <t>WEIGHTS ACCORDING TO PRICE</t>
  </si>
  <si>
    <t>PRICE WEIGHTED RISK AND RETURN OF PORTFOLIO</t>
  </si>
  <si>
    <t>VALUE WEIGHTED RISK AND RETURN OF PORTFOLIO</t>
  </si>
  <si>
    <t>Analysis using Sharpe Ratio</t>
  </si>
  <si>
    <t>Sharpe Ratio of Market portfolio</t>
  </si>
  <si>
    <t>BETA OF DIFFERENT PORTFOLIOS</t>
  </si>
  <si>
    <t>Analysis using Tryenor Ratio</t>
  </si>
  <si>
    <t>Sharpe Ratio = (R-Rf) / Standard Dev of Returns</t>
  </si>
  <si>
    <t>This indicates that the Beta weighted, Equally weighted and Value weighted portfolios performed better than the Market (NIFTY 50) in the last 3 years, whereas the Price weighted portfolio performed worse.</t>
  </si>
  <si>
    <t>Portfolio</t>
  </si>
  <si>
    <t>BETA</t>
  </si>
  <si>
    <t>Treynor Ratio = (R-Rf) / Beta</t>
  </si>
  <si>
    <t>Risk Free Rate (Rf) = 7.4786% (calculated in part 1)</t>
  </si>
  <si>
    <t>Treynor Ratio</t>
  </si>
  <si>
    <t>Rf</t>
  </si>
  <si>
    <t>BETA WEIGHTED PORTFOLIO</t>
  </si>
  <si>
    <t>Sharpe Ratio</t>
  </si>
  <si>
    <t>PRICE WEIGHTED PORTFOLIO</t>
  </si>
  <si>
    <t>EQUALLY WEIGHTED PORTFOLIO</t>
  </si>
  <si>
    <t xml:space="preserve"> VALUE WEIGHTED PORTFOLIO</t>
  </si>
  <si>
    <t>Treynor Ratio focuses on market risk. Analysis using Treynor Ratio also indicates a trend similar to that as shown by Sharpe ratio.</t>
  </si>
  <si>
    <t>Analysis using Sharpe Ratio indicates that the equally weighted portfolio generated maximum excess returns compared to the risk involved</t>
  </si>
  <si>
    <t>Return</t>
  </si>
  <si>
    <t>Standard Deviation</t>
  </si>
  <si>
    <t>Weights</t>
  </si>
  <si>
    <t>Random Array</t>
  </si>
  <si>
    <t>Total</t>
  </si>
  <si>
    <t>Portfolio Summary</t>
  </si>
  <si>
    <t>Expected Return</t>
  </si>
  <si>
    <t>Risk Free Rate</t>
  </si>
  <si>
    <t>Total Weight</t>
  </si>
  <si>
    <t xml:space="preserve">Portfolio of 5 Assets Randomly Generating Weights </t>
  </si>
  <si>
    <t>Portfolio Standard Devation</t>
  </si>
  <si>
    <t>Portfolio Return</t>
  </si>
  <si>
    <t>Simualtion</t>
  </si>
  <si>
    <t>Simulation of 1000 different randomly weighted portfolios</t>
  </si>
  <si>
    <t>If you will press enter on any of the cell formulas, the random array of weights of the portfolio will update.</t>
  </si>
  <si>
    <t>Comparison of the Portfolio Performance with Market Portfolio</t>
  </si>
  <si>
    <t>Efficient Market Hypothesis</t>
  </si>
  <si>
    <t>Does the efficient market hypothesis holds ?</t>
  </si>
  <si>
    <t>Analysis based on results from Covariance Matrix</t>
  </si>
  <si>
    <t>Covariance measures how the returns of two stocks move relative to each other. A negative covariance indicates inverse relationship between 2 stocks which helps to offset portfolio risk (better diversification). The stocks which we have included to form our portfolios although belonging to different sectors, are all positively correlated. This indicates towards a poorly diversified portfolio. This doesn’t aligns with the assumptions of EMH.</t>
  </si>
  <si>
    <t>Analysis based on results from Markowitz Frontier</t>
  </si>
  <si>
    <t>The Markowitz frontier graph shows a clear cluster with varying risk-return tradeoffs. The upward-sloping nature suggests that for higher returns, investors must take on more risk, which is consistent with the assumptions of EMH.</t>
  </si>
  <si>
    <t>Analysis based on results from Sharpe Ratio</t>
  </si>
  <si>
    <t xml:space="preserve">The positive Sharpe ratios indicate that the portfolios provided excess returns over the risk free rate (relative to risk). Such high Sharpe ratios in the range of 5-8 signal towards efficient asset allocation, but this might also indicate market inefficiencies (some stocks getting overvalued). </t>
  </si>
  <si>
    <t>A negative Sharpe ratio as seen in the case of Price weighted portfolio indicates that the portfolio is unable to yield even the risk free returns (negative returns in our case). This suggests that the portfolio is not following EMH, and the risk taken is not being compensated by sufficient returns.</t>
  </si>
  <si>
    <t>Since Sharpe Ratio for Beta weighted, Equally weighted and Value weighted portfolios performed better than the Market (NIFTY 50) in the last 3 years, this means that these portfolios consistently outperformed the Market Index. The main reason behind this could be that this is a weak form of Efficient Market Hypothesis that Prices reflect all historical price and volume data, So Portfolio may outperform the Market Index. Consistently outperforming the market challenges weak form of Efficient Market Hypothesis. Diversification also had resulted in risk reduction and return enhancement leading the portfolio to outperform the Market. However, the price weighted portfolio doesn't outperforms the market. In this case the Efficient Market Hypothesis holds.</t>
  </si>
  <si>
    <r>
      <rPr>
        <b/>
        <sz val="11"/>
        <color theme="1"/>
        <rFont val="Calibri"/>
        <family val="2"/>
        <scheme val="minor"/>
      </rPr>
      <t>Acknowledgement:</t>
    </r>
    <r>
      <rPr>
        <sz val="11"/>
        <color theme="1"/>
        <rFont val="Calibri"/>
        <family val="2"/>
        <scheme val="minor"/>
      </rPr>
      <t xml:space="preserve">  The team sincerely expresses gratitude to Prof. Rajan Pandey and Prof. Arya Kumar for offering this opportunity to work on such a project. We also extend our appreciation towards them for their contribution and inputs, which played a crucial role in shaping our approach towards the project.</t>
    </r>
  </si>
  <si>
    <t>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</si>
</sst>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00000"/>
    <numFmt numFmtId="166" formatCode="0.0000%"/>
    <numFmt numFmtId="167" formatCode="0.0000000000"/>
  </numFmts>
  <fonts count="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4"/>
      <color indexed="8"/>
      <name val="Calibri"/>
      <family val="2"/>
    </font>
    <font>
      <b/>
      <sz val="14"/>
      <color theme="1"/>
      <name val="Calibri"/>
      <family val="2"/>
      <scheme val="minor"/>
    </font>
    <font>
      <b/>
      <sz val="14"/>
      <color rgb="FFFF0000"/>
      <name val="Calibri"/>
      <family val="2"/>
      <scheme val="minor"/>
    </font>
    <font>
      <sz val="14"/>
      <color theme="1"/>
      <name val="Calibri"/>
      <family val="2"/>
      <scheme val="minor"/>
    </font>
    <font>
      <sz val="14"/>
      <color indexed="8"/>
      <name val="Calibri"/>
      <family val="2"/>
    </font>
    <font>
      <sz val="14"/>
      <color rgb="FF232A31"/>
      <name val="Calibri"/>
      <family val="2"/>
      <scheme val="minor"/>
    </font>
    <font>
      <b/>
      <sz val="14"/>
      <name val="Calibri"/>
      <family val="2"/>
    </font>
    <font>
      <sz val="14"/>
      <name val="Calibri"/>
      <family val="2"/>
    </font>
    <font>
      <b/>
      <sz val="14"/>
      <color rgb="FFFF0000"/>
      <name val="Calibri"/>
      <family val="2"/>
    </font>
    <font>
      <b/>
      <sz val="14"/>
      <name val="Calibri"/>
      <family val="2"/>
      <scheme val="minor"/>
    </font>
    <font>
      <b/>
      <sz val="11"/>
      <color theme="1"/>
      <name val="Calibri"/>
      <family val="2"/>
      <scheme val="minor"/>
    </font>
    <font>
      <sz val="12"/>
      <color theme="1"/>
      <name val="Calibri"/>
      <family val="2"/>
      <scheme val="minor"/>
    </font>
    <font>
      <sz val="14"/>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
      <patternFill patternType="solid">
        <fgColor theme="4" tint="0.79998168889431442"/>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indexed="64"/>
      </left>
      <right/>
      <top/>
      <bottom/>
      <diagonal/>
    </border>
  </borders>
  <cellStyleXfs count="1">
    <xf numFmtId="0" fontId="0" fillId="0" borderId="0"/>
  </cellStyleXfs>
  <cellXfs count="114">
    <xf numFmtId="0" fontId="0" fillId="0" borderId="0" xfId="0"/>
    <xf numFmtId="0" fontId="7" fillId="0" borderId="0" xfId="0" applyFont="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14" fontId="8" fillId="0" borderId="1" xfId="0" applyNumberFormat="1" applyFont="1" applyBorder="1" applyAlignment="1">
      <alignment horizontal="center" vertical="center"/>
    </xf>
    <xf numFmtId="4" fontId="8" fillId="0" borderId="1" xfId="0" applyNumberFormat="1" applyFont="1" applyBorder="1" applyAlignment="1">
      <alignment horizontal="center" vertical="center"/>
    </xf>
    <xf numFmtId="164" fontId="7" fillId="0" borderId="1" xfId="0" applyNumberFormat="1" applyFont="1" applyBorder="1" applyAlignment="1">
      <alignment horizontal="center" vertical="center"/>
    </xf>
    <xf numFmtId="0" fontId="6" fillId="2" borderId="1" xfId="0" applyFont="1" applyFill="1" applyBorder="1" applyAlignment="1">
      <alignment horizontal="center" vertical="center"/>
    </xf>
    <xf numFmtId="0" fontId="5" fillId="0" borderId="0" xfId="0" applyFont="1" applyAlignment="1">
      <alignment horizontal="center" vertical="center" wrapText="1"/>
    </xf>
    <xf numFmtId="164" fontId="8" fillId="0" borderId="1" xfId="0" applyNumberFormat="1" applyFont="1" applyBorder="1" applyAlignment="1">
      <alignment horizontal="center" vertical="center"/>
    </xf>
    <xf numFmtId="4" fontId="7" fillId="0" borderId="0" xfId="0" applyNumberFormat="1" applyFont="1" applyAlignment="1">
      <alignment horizontal="center" vertical="center"/>
    </xf>
    <xf numFmtId="0" fontId="7" fillId="0" borderId="2" xfId="0" applyFont="1" applyBorder="1" applyAlignment="1">
      <alignment horizontal="center" vertical="center"/>
    </xf>
    <xf numFmtId="0" fontId="3" fillId="0" borderId="0" xfId="0" applyFont="1"/>
    <xf numFmtId="4" fontId="7" fillId="0" borderId="2" xfId="0" applyNumberFormat="1" applyFont="1" applyBorder="1" applyAlignment="1">
      <alignment horizontal="center" vertical="center"/>
    </xf>
    <xf numFmtId="0" fontId="9" fillId="0" borderId="2" xfId="0" applyFont="1" applyBorder="1" applyAlignment="1">
      <alignment horizontal="center" vertical="center" wrapText="1"/>
    </xf>
    <xf numFmtId="49" fontId="10" fillId="3" borderId="14" xfId="0" applyNumberFormat="1" applyFont="1" applyFill="1" applyBorder="1" applyAlignment="1">
      <alignment horizontal="center" vertical="center"/>
    </xf>
    <xf numFmtId="49" fontId="11" fillId="3" borderId="14" xfId="0" applyNumberFormat="1" applyFont="1" applyFill="1" applyBorder="1" applyAlignment="1">
      <alignment horizontal="center" vertical="center"/>
    </xf>
    <xf numFmtId="0" fontId="11" fillId="3" borderId="14" xfId="0" applyFont="1" applyFill="1" applyBorder="1" applyAlignment="1">
      <alignment horizontal="center" vertical="center"/>
    </xf>
    <xf numFmtId="164" fontId="11" fillId="3" borderId="14" xfId="0" applyNumberFormat="1" applyFont="1" applyFill="1" applyBorder="1" applyAlignment="1">
      <alignment horizontal="center" vertical="center"/>
    </xf>
    <xf numFmtId="0" fontId="7" fillId="0" borderId="14" xfId="0" applyFont="1" applyBorder="1" applyAlignment="1">
      <alignment horizontal="center" vertical="center"/>
    </xf>
    <xf numFmtId="164" fontId="7" fillId="0" borderId="2" xfId="0" applyNumberFormat="1" applyFont="1" applyBorder="1" applyAlignment="1">
      <alignment horizontal="center" vertical="center"/>
    </xf>
    <xf numFmtId="166" fontId="7" fillId="0" borderId="14" xfId="0" applyNumberFormat="1" applyFont="1"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2" fillId="2" borderId="15" xfId="0" applyFont="1" applyFill="1" applyBorder="1" applyAlignment="1">
      <alignment horizontal="center" vertical="center"/>
    </xf>
    <xf numFmtId="0" fontId="15" fillId="0" borderId="0" xfId="0" applyFont="1" applyAlignment="1">
      <alignment vertical="center" wrapText="1"/>
    </xf>
    <xf numFmtId="0" fontId="7" fillId="2"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2" xfId="0" applyFont="1" applyFill="1" applyBorder="1" applyAlignment="1">
      <alignment horizontal="center" vertical="center"/>
    </xf>
    <xf numFmtId="49" fontId="10" fillId="4" borderId="14" xfId="0" applyNumberFormat="1" applyFont="1" applyFill="1" applyBorder="1" applyAlignment="1">
      <alignment horizontal="center" vertical="center"/>
    </xf>
    <xf numFmtId="0" fontId="5" fillId="4" borderId="14" xfId="0" applyFont="1" applyFill="1" applyBorder="1" applyAlignment="1">
      <alignment horizontal="center" vertical="center"/>
    </xf>
    <xf numFmtId="0" fontId="7" fillId="4" borderId="14" xfId="0" applyFont="1" applyFill="1" applyBorder="1" applyAlignment="1">
      <alignment horizontal="center" vertical="center"/>
    </xf>
    <xf numFmtId="49" fontId="11" fillId="4" borderId="14" xfId="0" applyNumberFormat="1" applyFont="1" applyFill="1" applyBorder="1" applyAlignment="1">
      <alignment horizontal="center" vertical="center"/>
    </xf>
    <xf numFmtId="0" fontId="5"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3" borderId="2" xfId="0"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4" fontId="6" fillId="5"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0" fontId="4" fillId="4" borderId="1" xfId="0" applyFont="1" applyFill="1" applyBorder="1" applyAlignment="1">
      <alignment horizontal="center" vertical="center" wrapText="1"/>
    </xf>
    <xf numFmtId="167" fontId="7" fillId="0" borderId="1" xfId="0" applyNumberFormat="1" applyFont="1" applyBorder="1" applyAlignment="1">
      <alignment horizontal="center" vertical="center"/>
    </xf>
    <xf numFmtId="167" fontId="8" fillId="0" borderId="2" xfId="0" applyNumberFormat="1" applyFont="1" applyBorder="1" applyAlignment="1">
      <alignment horizontal="center" vertical="center"/>
    </xf>
    <xf numFmtId="167" fontId="6" fillId="2" borderId="1" xfId="0" applyNumberFormat="1" applyFont="1" applyFill="1" applyBorder="1" applyAlignment="1">
      <alignment horizontal="center" vertical="center"/>
    </xf>
    <xf numFmtId="0" fontId="7" fillId="4" borderId="2" xfId="0" applyFont="1" applyFill="1" applyBorder="1" applyAlignment="1">
      <alignment horizontal="center" vertical="center"/>
    </xf>
    <xf numFmtId="0" fontId="16" fillId="0" borderId="14" xfId="0" applyFont="1" applyBorder="1" applyAlignment="1">
      <alignment horizontal="center" vertical="center"/>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0" fillId="5" borderId="14" xfId="0" applyFill="1" applyBorder="1" applyAlignment="1">
      <alignment horizontal="center" vertical="center" wrapText="1"/>
    </xf>
    <xf numFmtId="49" fontId="15" fillId="4" borderId="14" xfId="0" applyNumberFormat="1" applyFont="1" applyFill="1" applyBorder="1" applyAlignment="1">
      <alignment horizontal="center" vertical="top" wrapText="1"/>
    </xf>
    <xf numFmtId="0" fontId="15" fillId="4" borderId="14" xfId="0" applyFont="1" applyFill="1" applyBorder="1" applyAlignment="1">
      <alignment vertical="top" wrapText="1"/>
    </xf>
    <xf numFmtId="49" fontId="15" fillId="0" borderId="14" xfId="0" applyNumberFormat="1" applyFont="1" applyBorder="1" applyAlignment="1">
      <alignment vertical="top" wrapText="1"/>
    </xf>
    <xf numFmtId="0" fontId="15" fillId="0" borderId="14" xfId="0" applyFont="1" applyBorder="1" applyAlignment="1">
      <alignment vertical="top" wrapText="1"/>
    </xf>
    <xf numFmtId="0" fontId="7" fillId="2" borderId="14" xfId="0" applyFont="1" applyFill="1" applyBorder="1" applyAlignment="1">
      <alignment horizontal="center" vertical="center"/>
    </xf>
    <xf numFmtId="0" fontId="15" fillId="5" borderId="14" xfId="0" applyFont="1" applyFill="1" applyBorder="1" applyAlignment="1">
      <alignment horizontal="center" vertical="center" wrapText="1"/>
    </xf>
    <xf numFmtId="49" fontId="15" fillId="2" borderId="14" xfId="0" applyNumberFormat="1" applyFont="1" applyFill="1" applyBorder="1" applyAlignment="1">
      <alignment horizontal="center" vertical="top" wrapText="1"/>
    </xf>
    <xf numFmtId="0" fontId="15" fillId="2" borderId="14" xfId="0" applyFont="1" applyFill="1" applyBorder="1" applyAlignment="1">
      <alignment vertical="top" wrapText="1"/>
    </xf>
    <xf numFmtId="49" fontId="10" fillId="4" borderId="3" xfId="0" applyNumberFormat="1" applyFont="1" applyFill="1" applyBorder="1" applyAlignment="1">
      <alignment horizontal="center" vertical="center"/>
    </xf>
    <xf numFmtId="49" fontId="10" fillId="4" borderId="16" xfId="0" applyNumberFormat="1" applyFont="1" applyFill="1" applyBorder="1" applyAlignment="1">
      <alignment horizontal="center" vertical="center"/>
    </xf>
    <xf numFmtId="49" fontId="10" fillId="4" borderId="4" xfId="0" applyNumberFormat="1" applyFont="1" applyFill="1" applyBorder="1" applyAlignment="1">
      <alignment horizontal="center" vertical="center"/>
    </xf>
    <xf numFmtId="49" fontId="11" fillId="5" borderId="8" xfId="0" applyNumberFormat="1" applyFont="1" applyFill="1" applyBorder="1" applyAlignment="1">
      <alignment horizontal="center" vertical="center" wrapText="1"/>
    </xf>
    <xf numFmtId="49" fontId="11" fillId="5" borderId="17" xfId="0" applyNumberFormat="1" applyFont="1" applyFill="1" applyBorder="1" applyAlignment="1">
      <alignment horizontal="center" vertical="center" wrapText="1"/>
    </xf>
    <xf numFmtId="49" fontId="11" fillId="5" borderId="9" xfId="0" applyNumberFormat="1" applyFont="1" applyFill="1" applyBorder="1" applyAlignment="1">
      <alignment horizontal="center" vertical="center" wrapText="1"/>
    </xf>
    <xf numFmtId="49" fontId="11" fillId="5" borderId="19" xfId="0" applyNumberFormat="1" applyFont="1" applyFill="1" applyBorder="1" applyAlignment="1">
      <alignment horizontal="center" vertical="center" wrapText="1"/>
    </xf>
    <xf numFmtId="49" fontId="11" fillId="5" borderId="0" xfId="0" applyNumberFormat="1" applyFont="1" applyFill="1" applyAlignment="1">
      <alignment horizontal="center" vertical="center" wrapText="1"/>
    </xf>
    <xf numFmtId="49" fontId="11" fillId="5" borderId="11" xfId="0" applyNumberFormat="1" applyFont="1" applyFill="1" applyBorder="1" applyAlignment="1">
      <alignment horizontal="center" vertical="center" wrapText="1"/>
    </xf>
    <xf numFmtId="49" fontId="11" fillId="5" borderId="12" xfId="0" applyNumberFormat="1" applyFont="1" applyFill="1" applyBorder="1" applyAlignment="1">
      <alignment horizontal="center" vertical="center" wrapText="1"/>
    </xf>
    <xf numFmtId="49" fontId="11" fillId="5" borderId="18" xfId="0" applyNumberFormat="1" applyFont="1" applyFill="1" applyBorder="1" applyAlignment="1">
      <alignment horizontal="center" vertical="center" wrapText="1"/>
    </xf>
    <xf numFmtId="49" fontId="11" fillId="5" borderId="13" xfId="0" applyNumberFormat="1" applyFont="1" applyFill="1" applyBorder="1" applyAlignment="1">
      <alignment horizontal="center" vertical="center" wrapText="1"/>
    </xf>
    <xf numFmtId="49" fontId="10" fillId="4" borderId="5" xfId="0" applyNumberFormat="1" applyFont="1" applyFill="1" applyBorder="1" applyAlignment="1">
      <alignment horizontal="center" vertical="center"/>
    </xf>
    <xf numFmtId="49" fontId="10" fillId="4" borderId="15" xfId="0" applyNumberFormat="1" applyFont="1" applyFill="1" applyBorder="1" applyAlignment="1">
      <alignment horizontal="center" vertical="center"/>
    </xf>
    <xf numFmtId="166" fontId="13" fillId="2" borderId="14" xfId="0" applyNumberFormat="1" applyFont="1" applyFill="1" applyBorder="1" applyAlignment="1">
      <alignment horizontal="center" vertical="center"/>
    </xf>
    <xf numFmtId="0" fontId="7" fillId="5" borderId="14" xfId="0" applyFont="1" applyFill="1" applyBorder="1" applyAlignment="1">
      <alignment horizontal="center" vertical="center" wrapText="1"/>
    </xf>
    <xf numFmtId="165" fontId="11" fillId="3" borderId="3" xfId="0" applyNumberFormat="1" applyFont="1" applyFill="1" applyBorder="1" applyAlignment="1">
      <alignment horizontal="center" vertical="center"/>
    </xf>
    <xf numFmtId="165" fontId="11" fillId="3" borderId="4" xfId="0" applyNumberFormat="1" applyFont="1" applyFill="1" applyBorder="1" applyAlignment="1">
      <alignment horizontal="center" vertical="center"/>
    </xf>
    <xf numFmtId="49" fontId="11" fillId="5" borderId="8" xfId="0" applyNumberFormat="1" applyFont="1" applyFill="1" applyBorder="1" applyAlignment="1">
      <alignment horizontal="center" vertical="center"/>
    </xf>
    <xf numFmtId="49" fontId="11" fillId="5" borderId="17" xfId="0" applyNumberFormat="1" applyFont="1" applyFill="1" applyBorder="1" applyAlignment="1">
      <alignment horizontal="center" vertical="center"/>
    </xf>
    <xf numFmtId="49" fontId="11" fillId="5" borderId="9" xfId="0" applyNumberFormat="1" applyFont="1" applyFill="1" applyBorder="1" applyAlignment="1">
      <alignment horizontal="center" vertical="center"/>
    </xf>
    <xf numFmtId="49" fontId="11" fillId="5" borderId="12" xfId="0" applyNumberFormat="1" applyFont="1" applyFill="1" applyBorder="1" applyAlignment="1">
      <alignment horizontal="center" vertical="center"/>
    </xf>
    <xf numFmtId="49" fontId="11" fillId="5" borderId="18" xfId="0" applyNumberFormat="1" applyFont="1" applyFill="1" applyBorder="1" applyAlignment="1">
      <alignment horizontal="center" vertical="center"/>
    </xf>
    <xf numFmtId="49" fontId="11" fillId="5" borderId="13" xfId="0" applyNumberFormat="1" applyFont="1" applyFill="1" applyBorder="1" applyAlignment="1">
      <alignment horizontal="center" vertical="center"/>
    </xf>
    <xf numFmtId="0" fontId="5" fillId="2" borderId="14" xfId="0" applyFont="1" applyFill="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49" fontId="11" fillId="3" borderId="3" xfId="0" applyNumberFormat="1" applyFont="1" applyFill="1" applyBorder="1" applyAlignment="1">
      <alignment horizontal="center" vertical="center"/>
    </xf>
    <xf numFmtId="49" fontId="11" fillId="3" borderId="16" xfId="0" applyNumberFormat="1" applyFont="1" applyFill="1" applyBorder="1" applyAlignment="1">
      <alignment horizontal="center" vertical="center"/>
    </xf>
    <xf numFmtId="49" fontId="11" fillId="3" borderId="4" xfId="0" applyNumberFormat="1"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49" fontId="10" fillId="2" borderId="12" xfId="0" applyNumberFormat="1" applyFont="1" applyFill="1" applyBorder="1" applyAlignment="1">
      <alignment horizontal="center" vertical="center"/>
    </xf>
    <xf numFmtId="49" fontId="10" fillId="2" borderId="18" xfId="0" applyNumberFormat="1" applyFont="1" applyFill="1" applyBorder="1" applyAlignment="1">
      <alignment horizontal="center" vertical="center"/>
    </xf>
    <xf numFmtId="49" fontId="10" fillId="2" borderId="13"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4"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7" fillId="5" borderId="8"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0" xfId="0" applyFont="1" applyFill="1" applyAlignment="1">
      <alignment horizontal="center" vertical="center" wrapText="1"/>
    </xf>
    <xf numFmtId="0" fontId="7" fillId="5" borderId="11"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Efficient</a:t>
            </a:r>
            <a:r>
              <a:rPr lang="en-IN" baseline="0"/>
              <a:t> Markowitz Frontier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Assignment!$AG$61:$AG$1062</c:f>
              <c:numCache>
                <c:formatCode>0.0000%</c:formatCode>
                <c:ptCount val="1002"/>
                <c:pt idx="0">
                  <c:v>2.0487771194188816E-2</c:v>
                </c:pt>
                <c:pt idx="1">
                  <c:v>1.5314673157130225E-2</c:v>
                </c:pt>
                <c:pt idx="2">
                  <c:v>1.552477599346797E-2</c:v>
                </c:pt>
                <c:pt idx="3">
                  <c:v>1.3924034565660085E-2</c:v>
                </c:pt>
                <c:pt idx="4">
                  <c:v>1.4134852427741989E-2</c:v>
                </c:pt>
                <c:pt idx="5">
                  <c:v>1.5360424552367061E-2</c:v>
                </c:pt>
                <c:pt idx="6">
                  <c:v>1.4701620671414815E-2</c:v>
                </c:pt>
                <c:pt idx="7">
                  <c:v>1.4563303902997891E-2</c:v>
                </c:pt>
                <c:pt idx="8">
                  <c:v>1.4248789191620958E-2</c:v>
                </c:pt>
                <c:pt idx="9">
                  <c:v>1.6251417832378198E-2</c:v>
                </c:pt>
                <c:pt idx="10">
                  <c:v>1.4973973046118277E-2</c:v>
                </c:pt>
                <c:pt idx="11">
                  <c:v>1.7016399879083547E-2</c:v>
                </c:pt>
                <c:pt idx="12">
                  <c:v>1.6536661214446604E-2</c:v>
                </c:pt>
                <c:pt idx="13">
                  <c:v>1.6122577628859044E-2</c:v>
                </c:pt>
                <c:pt idx="14">
                  <c:v>1.4781991706910006E-2</c:v>
                </c:pt>
                <c:pt idx="15">
                  <c:v>1.6440051531128087E-2</c:v>
                </c:pt>
                <c:pt idx="16">
                  <c:v>1.6092749680298491E-2</c:v>
                </c:pt>
                <c:pt idx="17">
                  <c:v>1.4822330544289886E-2</c:v>
                </c:pt>
                <c:pt idx="18">
                  <c:v>1.7353314261900191E-2</c:v>
                </c:pt>
                <c:pt idx="19">
                  <c:v>1.6901450105027822E-2</c:v>
                </c:pt>
                <c:pt idx="20">
                  <c:v>1.6021879405139848E-2</c:v>
                </c:pt>
                <c:pt idx="21">
                  <c:v>1.9494799498516808E-2</c:v>
                </c:pt>
                <c:pt idx="22">
                  <c:v>1.4801134556790319E-2</c:v>
                </c:pt>
                <c:pt idx="23">
                  <c:v>1.4704343208243573E-2</c:v>
                </c:pt>
                <c:pt idx="24">
                  <c:v>1.7599273160238293E-2</c:v>
                </c:pt>
                <c:pt idx="25">
                  <c:v>1.6846207585425797E-2</c:v>
                </c:pt>
                <c:pt idx="26">
                  <c:v>1.5613279840792731E-2</c:v>
                </c:pt>
                <c:pt idx="27">
                  <c:v>1.6253218916176069E-2</c:v>
                </c:pt>
                <c:pt idx="28">
                  <c:v>1.4354610134383619E-2</c:v>
                </c:pt>
                <c:pt idx="29">
                  <c:v>1.6903293227706249E-2</c:v>
                </c:pt>
                <c:pt idx="30">
                  <c:v>1.5649580551622511E-2</c:v>
                </c:pt>
                <c:pt idx="31">
                  <c:v>1.3909784954834772E-2</c:v>
                </c:pt>
                <c:pt idx="32">
                  <c:v>1.5921364576428235E-2</c:v>
                </c:pt>
                <c:pt idx="33">
                  <c:v>1.4012484647872324E-2</c:v>
                </c:pt>
                <c:pt idx="34">
                  <c:v>1.6203408097763716E-2</c:v>
                </c:pt>
                <c:pt idx="35">
                  <c:v>1.6178822815817673E-2</c:v>
                </c:pt>
                <c:pt idx="36">
                  <c:v>1.4830739449912627E-2</c:v>
                </c:pt>
                <c:pt idx="37">
                  <c:v>1.3662342852928907E-2</c:v>
                </c:pt>
                <c:pt idx="38">
                  <c:v>1.6479320002879924E-2</c:v>
                </c:pt>
                <c:pt idx="39">
                  <c:v>1.6136686166158525E-2</c:v>
                </c:pt>
                <c:pt idx="40">
                  <c:v>1.7017605747231594E-2</c:v>
                </c:pt>
                <c:pt idx="41">
                  <c:v>1.5534113738764331E-2</c:v>
                </c:pt>
                <c:pt idx="42">
                  <c:v>1.5094576868982168E-2</c:v>
                </c:pt>
                <c:pt idx="43">
                  <c:v>1.8783307905221133E-2</c:v>
                </c:pt>
                <c:pt idx="44">
                  <c:v>1.4275026801956324E-2</c:v>
                </c:pt>
                <c:pt idx="45">
                  <c:v>1.4775968421542763E-2</c:v>
                </c:pt>
                <c:pt idx="46">
                  <c:v>1.4146089372904607E-2</c:v>
                </c:pt>
                <c:pt idx="47">
                  <c:v>1.8878927419683885E-2</c:v>
                </c:pt>
                <c:pt idx="48">
                  <c:v>1.4925394716443928E-2</c:v>
                </c:pt>
                <c:pt idx="49">
                  <c:v>1.590047434500903E-2</c:v>
                </c:pt>
                <c:pt idx="50">
                  <c:v>1.7020093839056189E-2</c:v>
                </c:pt>
                <c:pt idx="51">
                  <c:v>1.6477203941739189E-2</c:v>
                </c:pt>
                <c:pt idx="52">
                  <c:v>1.4047576595389234E-2</c:v>
                </c:pt>
                <c:pt idx="53">
                  <c:v>1.4084300451239724E-2</c:v>
                </c:pt>
                <c:pt idx="54">
                  <c:v>1.3734585891536479E-2</c:v>
                </c:pt>
                <c:pt idx="55">
                  <c:v>1.4334220954941137E-2</c:v>
                </c:pt>
                <c:pt idx="56">
                  <c:v>1.508861449826736E-2</c:v>
                </c:pt>
                <c:pt idx="57">
                  <c:v>1.6325881497356462E-2</c:v>
                </c:pt>
                <c:pt idx="58">
                  <c:v>1.4780463119483882E-2</c:v>
                </c:pt>
                <c:pt idx="59">
                  <c:v>1.3866382709209001E-2</c:v>
                </c:pt>
                <c:pt idx="60">
                  <c:v>1.4609825150910439E-2</c:v>
                </c:pt>
                <c:pt idx="61">
                  <c:v>1.502960513054832E-2</c:v>
                </c:pt>
                <c:pt idx="62">
                  <c:v>1.4308394733160054E-2</c:v>
                </c:pt>
                <c:pt idx="63">
                  <c:v>1.4675858190036917E-2</c:v>
                </c:pt>
                <c:pt idx="64">
                  <c:v>1.4836388752339913E-2</c:v>
                </c:pt>
                <c:pt idx="65">
                  <c:v>1.5530824228487268E-2</c:v>
                </c:pt>
                <c:pt idx="66">
                  <c:v>1.5086117241852657E-2</c:v>
                </c:pt>
                <c:pt idx="67">
                  <c:v>1.7097330660859961E-2</c:v>
                </c:pt>
                <c:pt idx="68">
                  <c:v>1.5849872404115627E-2</c:v>
                </c:pt>
                <c:pt idx="69">
                  <c:v>1.5215484932854611E-2</c:v>
                </c:pt>
                <c:pt idx="70">
                  <c:v>1.5112618237528349E-2</c:v>
                </c:pt>
                <c:pt idx="71">
                  <c:v>1.5631205872057276E-2</c:v>
                </c:pt>
                <c:pt idx="72">
                  <c:v>1.526734671108252E-2</c:v>
                </c:pt>
                <c:pt idx="73">
                  <c:v>2.0633450086431686E-2</c:v>
                </c:pt>
                <c:pt idx="74">
                  <c:v>1.540637134271064E-2</c:v>
                </c:pt>
                <c:pt idx="75">
                  <c:v>1.5270547741126381E-2</c:v>
                </c:pt>
                <c:pt idx="76">
                  <c:v>1.558098750698194E-2</c:v>
                </c:pt>
                <c:pt idx="77">
                  <c:v>1.5760041562056747E-2</c:v>
                </c:pt>
                <c:pt idx="78">
                  <c:v>2.1271317763010777E-2</c:v>
                </c:pt>
                <c:pt idx="79">
                  <c:v>2.0249727433659458E-2</c:v>
                </c:pt>
                <c:pt idx="80">
                  <c:v>1.5750744653269047E-2</c:v>
                </c:pt>
                <c:pt idx="81">
                  <c:v>1.4762820255314186E-2</c:v>
                </c:pt>
                <c:pt idx="82">
                  <c:v>1.7804958891614646E-2</c:v>
                </c:pt>
                <c:pt idx="83">
                  <c:v>1.5797423802613703E-2</c:v>
                </c:pt>
                <c:pt idx="84">
                  <c:v>1.4559465763646031E-2</c:v>
                </c:pt>
                <c:pt idx="85">
                  <c:v>1.667914701238744E-2</c:v>
                </c:pt>
                <c:pt idx="86">
                  <c:v>1.6302803352712354E-2</c:v>
                </c:pt>
                <c:pt idx="87">
                  <c:v>1.3814936618528784E-2</c:v>
                </c:pt>
                <c:pt idx="88">
                  <c:v>1.6153687724024347E-2</c:v>
                </c:pt>
                <c:pt idx="89">
                  <c:v>1.4730414560651663E-2</c:v>
                </c:pt>
                <c:pt idx="90">
                  <c:v>1.6571759155482854E-2</c:v>
                </c:pt>
                <c:pt idx="91">
                  <c:v>1.7615674369537277E-2</c:v>
                </c:pt>
                <c:pt idx="92">
                  <c:v>1.470531889796671E-2</c:v>
                </c:pt>
                <c:pt idx="93">
                  <c:v>1.4867754274348652E-2</c:v>
                </c:pt>
                <c:pt idx="94">
                  <c:v>1.6155793134189651E-2</c:v>
                </c:pt>
                <c:pt idx="95">
                  <c:v>1.9483693918463534E-2</c:v>
                </c:pt>
                <c:pt idx="96">
                  <c:v>1.4229474291272271E-2</c:v>
                </c:pt>
                <c:pt idx="97">
                  <c:v>1.6746240619421291E-2</c:v>
                </c:pt>
                <c:pt idx="98">
                  <c:v>1.4307061539621932E-2</c:v>
                </c:pt>
                <c:pt idx="99">
                  <c:v>1.4442390535323235E-2</c:v>
                </c:pt>
                <c:pt idx="100">
                  <c:v>1.5823809423528082E-2</c:v>
                </c:pt>
                <c:pt idx="101">
                  <c:v>1.4600607554059003E-2</c:v>
                </c:pt>
                <c:pt idx="102">
                  <c:v>1.4099280171899568E-2</c:v>
                </c:pt>
                <c:pt idx="103">
                  <c:v>1.7000342137164649E-2</c:v>
                </c:pt>
                <c:pt idx="104">
                  <c:v>1.7301447785480369E-2</c:v>
                </c:pt>
                <c:pt idx="105">
                  <c:v>1.4015729511199369E-2</c:v>
                </c:pt>
                <c:pt idx="106">
                  <c:v>1.4300049030274785E-2</c:v>
                </c:pt>
                <c:pt idx="107">
                  <c:v>1.476578800537354E-2</c:v>
                </c:pt>
                <c:pt idx="108">
                  <c:v>1.7855448980448219E-2</c:v>
                </c:pt>
                <c:pt idx="109">
                  <c:v>1.4518629295203466E-2</c:v>
                </c:pt>
                <c:pt idx="110">
                  <c:v>2.1098092955515495E-2</c:v>
                </c:pt>
                <c:pt idx="111">
                  <c:v>1.4531572946558961E-2</c:v>
                </c:pt>
                <c:pt idx="112">
                  <c:v>1.4004589554716201E-2</c:v>
                </c:pt>
                <c:pt idx="113">
                  <c:v>1.3992741750665946E-2</c:v>
                </c:pt>
                <c:pt idx="114">
                  <c:v>1.4876645013935409E-2</c:v>
                </c:pt>
                <c:pt idx="115">
                  <c:v>1.7370293317795986E-2</c:v>
                </c:pt>
                <c:pt idx="116">
                  <c:v>1.8811472442360519E-2</c:v>
                </c:pt>
                <c:pt idx="117">
                  <c:v>1.6133833031183497E-2</c:v>
                </c:pt>
                <c:pt idx="118">
                  <c:v>1.644566353001221E-2</c:v>
                </c:pt>
                <c:pt idx="119">
                  <c:v>1.4521051707172113E-2</c:v>
                </c:pt>
                <c:pt idx="120">
                  <c:v>1.4995358234871936E-2</c:v>
                </c:pt>
                <c:pt idx="121">
                  <c:v>1.5598644860463449E-2</c:v>
                </c:pt>
                <c:pt idx="122">
                  <c:v>1.3894320182216185E-2</c:v>
                </c:pt>
                <c:pt idx="123">
                  <c:v>1.7291190785956305E-2</c:v>
                </c:pt>
                <c:pt idx="124">
                  <c:v>1.5041535669352566E-2</c:v>
                </c:pt>
                <c:pt idx="125">
                  <c:v>1.7304596039436269E-2</c:v>
                </c:pt>
                <c:pt idx="126">
                  <c:v>1.5074118094049484E-2</c:v>
                </c:pt>
                <c:pt idx="127">
                  <c:v>1.4984456308220144E-2</c:v>
                </c:pt>
                <c:pt idx="128">
                  <c:v>1.4613152175077707E-2</c:v>
                </c:pt>
                <c:pt idx="129">
                  <c:v>1.9725821896487885E-2</c:v>
                </c:pt>
                <c:pt idx="130">
                  <c:v>1.7656320360786421E-2</c:v>
                </c:pt>
                <c:pt idx="131">
                  <c:v>1.5126265071313004E-2</c:v>
                </c:pt>
                <c:pt idx="132">
                  <c:v>2.3457961099179567E-2</c:v>
                </c:pt>
                <c:pt idx="133">
                  <c:v>1.5838349184121091E-2</c:v>
                </c:pt>
                <c:pt idx="134">
                  <c:v>1.5024631638080535E-2</c:v>
                </c:pt>
                <c:pt idx="135">
                  <c:v>1.7009451567146769E-2</c:v>
                </c:pt>
                <c:pt idx="136">
                  <c:v>1.6028208482482428E-2</c:v>
                </c:pt>
                <c:pt idx="137">
                  <c:v>1.5421181094798952E-2</c:v>
                </c:pt>
                <c:pt idx="138">
                  <c:v>1.5208002852774719E-2</c:v>
                </c:pt>
                <c:pt idx="139">
                  <c:v>1.6887483786107736E-2</c:v>
                </c:pt>
                <c:pt idx="140">
                  <c:v>1.3847066637899105E-2</c:v>
                </c:pt>
                <c:pt idx="141">
                  <c:v>2.0604239772804771E-2</c:v>
                </c:pt>
                <c:pt idx="142">
                  <c:v>1.6980073074386332E-2</c:v>
                </c:pt>
                <c:pt idx="143">
                  <c:v>1.8252354067241395E-2</c:v>
                </c:pt>
                <c:pt idx="144">
                  <c:v>1.6147728301848324E-2</c:v>
                </c:pt>
                <c:pt idx="145">
                  <c:v>1.4631107620237073E-2</c:v>
                </c:pt>
                <c:pt idx="146">
                  <c:v>1.5512926512029561E-2</c:v>
                </c:pt>
                <c:pt idx="147">
                  <c:v>1.5576826571486456E-2</c:v>
                </c:pt>
                <c:pt idx="148">
                  <c:v>2.3708052587551265E-2</c:v>
                </c:pt>
                <c:pt idx="149">
                  <c:v>1.3676360930211054E-2</c:v>
                </c:pt>
                <c:pt idx="150">
                  <c:v>1.8172970812151815E-2</c:v>
                </c:pt>
                <c:pt idx="151">
                  <c:v>2.0167542897854003E-2</c:v>
                </c:pt>
                <c:pt idx="152">
                  <c:v>1.57479140694981E-2</c:v>
                </c:pt>
                <c:pt idx="153">
                  <c:v>1.4863760843888057E-2</c:v>
                </c:pt>
                <c:pt idx="154">
                  <c:v>1.5314273451368075E-2</c:v>
                </c:pt>
                <c:pt idx="155">
                  <c:v>1.489181568626729E-2</c:v>
                </c:pt>
                <c:pt idx="156">
                  <c:v>1.5705233616226232E-2</c:v>
                </c:pt>
                <c:pt idx="157">
                  <c:v>1.8192837788932621E-2</c:v>
                </c:pt>
                <c:pt idx="158">
                  <c:v>1.4642239063924426E-2</c:v>
                </c:pt>
                <c:pt idx="159">
                  <c:v>1.5262915010051161E-2</c:v>
                </c:pt>
                <c:pt idx="160">
                  <c:v>1.7804828369282776E-2</c:v>
                </c:pt>
                <c:pt idx="161">
                  <c:v>1.4362558532740951E-2</c:v>
                </c:pt>
                <c:pt idx="162">
                  <c:v>1.4075591270528489E-2</c:v>
                </c:pt>
                <c:pt idx="163">
                  <c:v>1.7149841536916642E-2</c:v>
                </c:pt>
                <c:pt idx="164">
                  <c:v>1.5338171899773914E-2</c:v>
                </c:pt>
                <c:pt idx="165">
                  <c:v>1.4851869444592113E-2</c:v>
                </c:pt>
                <c:pt idx="166">
                  <c:v>1.5630670616000288E-2</c:v>
                </c:pt>
                <c:pt idx="167">
                  <c:v>1.5622845729827254E-2</c:v>
                </c:pt>
                <c:pt idx="168">
                  <c:v>1.5779907096283723E-2</c:v>
                </c:pt>
                <c:pt idx="169">
                  <c:v>1.4040074928217832E-2</c:v>
                </c:pt>
                <c:pt idx="170">
                  <c:v>1.5472152679407988E-2</c:v>
                </c:pt>
                <c:pt idx="171">
                  <c:v>1.5810443426499732E-2</c:v>
                </c:pt>
                <c:pt idx="172">
                  <c:v>1.6681835916494837E-2</c:v>
                </c:pt>
                <c:pt idx="173">
                  <c:v>1.4474972816669832E-2</c:v>
                </c:pt>
                <c:pt idx="174">
                  <c:v>1.564628931743816E-2</c:v>
                </c:pt>
                <c:pt idx="175">
                  <c:v>1.6963089015582418E-2</c:v>
                </c:pt>
                <c:pt idx="176">
                  <c:v>1.4867780058735462E-2</c:v>
                </c:pt>
                <c:pt idx="177">
                  <c:v>1.5787547728076737E-2</c:v>
                </c:pt>
                <c:pt idx="178">
                  <c:v>1.6706634916090393E-2</c:v>
                </c:pt>
                <c:pt idx="179">
                  <c:v>1.8980751545023156E-2</c:v>
                </c:pt>
                <c:pt idx="180">
                  <c:v>1.4170998265830598E-2</c:v>
                </c:pt>
                <c:pt idx="181">
                  <c:v>1.4943137632575359E-2</c:v>
                </c:pt>
                <c:pt idx="182">
                  <c:v>1.6305778459591323E-2</c:v>
                </c:pt>
                <c:pt idx="183">
                  <c:v>1.835642886982097E-2</c:v>
                </c:pt>
                <c:pt idx="184">
                  <c:v>1.8821983342926521E-2</c:v>
                </c:pt>
                <c:pt idx="185">
                  <c:v>1.5514806075577646E-2</c:v>
                </c:pt>
                <c:pt idx="186">
                  <c:v>1.7710887991160943E-2</c:v>
                </c:pt>
                <c:pt idx="187">
                  <c:v>1.6104553643013005E-2</c:v>
                </c:pt>
                <c:pt idx="188">
                  <c:v>1.6247155186484237E-2</c:v>
                </c:pt>
                <c:pt idx="189">
                  <c:v>1.6035708474684194E-2</c:v>
                </c:pt>
                <c:pt idx="190">
                  <c:v>1.5178344036391902E-2</c:v>
                </c:pt>
                <c:pt idx="191">
                  <c:v>1.5332368052205161E-2</c:v>
                </c:pt>
                <c:pt idx="192">
                  <c:v>1.7683462133062419E-2</c:v>
                </c:pt>
                <c:pt idx="193">
                  <c:v>1.4647227719919574E-2</c:v>
                </c:pt>
                <c:pt idx="194">
                  <c:v>1.4213545983681054E-2</c:v>
                </c:pt>
                <c:pt idx="195">
                  <c:v>1.5310499151228311E-2</c:v>
                </c:pt>
                <c:pt idx="196">
                  <c:v>1.4540592933168991E-2</c:v>
                </c:pt>
                <c:pt idx="197">
                  <c:v>1.5146585094056675E-2</c:v>
                </c:pt>
                <c:pt idx="198">
                  <c:v>1.5365270604475829E-2</c:v>
                </c:pt>
                <c:pt idx="199">
                  <c:v>1.6575552113505573E-2</c:v>
                </c:pt>
                <c:pt idx="200">
                  <c:v>1.4397227525694287E-2</c:v>
                </c:pt>
                <c:pt idx="201">
                  <c:v>1.5493141891493124E-2</c:v>
                </c:pt>
                <c:pt idx="202">
                  <c:v>2.074693854614245E-2</c:v>
                </c:pt>
                <c:pt idx="203">
                  <c:v>1.4550985291929049E-2</c:v>
                </c:pt>
                <c:pt idx="204">
                  <c:v>1.4618422919432552E-2</c:v>
                </c:pt>
                <c:pt idx="205">
                  <c:v>1.4821456679593564E-2</c:v>
                </c:pt>
                <c:pt idx="206">
                  <c:v>1.7023373787496653E-2</c:v>
                </c:pt>
                <c:pt idx="207">
                  <c:v>1.5027811674174357E-2</c:v>
                </c:pt>
                <c:pt idx="208">
                  <c:v>1.6885800163316592E-2</c:v>
                </c:pt>
                <c:pt idx="209">
                  <c:v>1.7147529656239384E-2</c:v>
                </c:pt>
                <c:pt idx="210">
                  <c:v>1.5733826144211586E-2</c:v>
                </c:pt>
                <c:pt idx="211">
                  <c:v>1.5192443351762543E-2</c:v>
                </c:pt>
                <c:pt idx="212">
                  <c:v>1.5650087485562098E-2</c:v>
                </c:pt>
                <c:pt idx="213">
                  <c:v>1.6354293150840814E-2</c:v>
                </c:pt>
                <c:pt idx="214">
                  <c:v>1.7487424307714414E-2</c:v>
                </c:pt>
                <c:pt idx="215">
                  <c:v>1.4968010878715283E-2</c:v>
                </c:pt>
                <c:pt idx="216">
                  <c:v>1.4622186165794934E-2</c:v>
                </c:pt>
                <c:pt idx="217">
                  <c:v>1.6254257113761394E-2</c:v>
                </c:pt>
                <c:pt idx="218">
                  <c:v>1.5638169941574249E-2</c:v>
                </c:pt>
                <c:pt idx="219">
                  <c:v>1.3888131402044703E-2</c:v>
                </c:pt>
                <c:pt idx="220">
                  <c:v>1.5847991720387592E-2</c:v>
                </c:pt>
                <c:pt idx="221">
                  <c:v>1.4231489938602527E-2</c:v>
                </c:pt>
                <c:pt idx="222">
                  <c:v>1.5380003744416554E-2</c:v>
                </c:pt>
                <c:pt idx="223">
                  <c:v>1.3836017319134889E-2</c:v>
                </c:pt>
                <c:pt idx="224">
                  <c:v>1.4213816425359804E-2</c:v>
                </c:pt>
                <c:pt idx="225">
                  <c:v>1.5145545290623244E-2</c:v>
                </c:pt>
                <c:pt idx="226">
                  <c:v>1.7510537751728839E-2</c:v>
                </c:pt>
                <c:pt idx="227">
                  <c:v>1.4796739570428943E-2</c:v>
                </c:pt>
                <c:pt idx="228">
                  <c:v>1.4468142105493595E-2</c:v>
                </c:pt>
                <c:pt idx="229">
                  <c:v>1.562716738763394E-2</c:v>
                </c:pt>
                <c:pt idx="230">
                  <c:v>1.4765811623466856E-2</c:v>
                </c:pt>
                <c:pt idx="231">
                  <c:v>1.4690457271523355E-2</c:v>
                </c:pt>
                <c:pt idx="232">
                  <c:v>1.5712473550875242E-2</c:v>
                </c:pt>
                <c:pt idx="233">
                  <c:v>1.5167828397679679E-2</c:v>
                </c:pt>
                <c:pt idx="234">
                  <c:v>1.750768033677046E-2</c:v>
                </c:pt>
                <c:pt idx="235">
                  <c:v>1.5761860404549816E-2</c:v>
                </c:pt>
                <c:pt idx="236">
                  <c:v>1.4996985313952809E-2</c:v>
                </c:pt>
                <c:pt idx="237">
                  <c:v>1.4036349270294301E-2</c:v>
                </c:pt>
                <c:pt idx="238">
                  <c:v>1.5059099354924685E-2</c:v>
                </c:pt>
                <c:pt idx="239">
                  <c:v>1.3712330055219957E-2</c:v>
                </c:pt>
                <c:pt idx="240">
                  <c:v>1.6101645318477222E-2</c:v>
                </c:pt>
                <c:pt idx="241">
                  <c:v>1.5024333976214702E-2</c:v>
                </c:pt>
                <c:pt idx="242">
                  <c:v>1.4979775979622183E-2</c:v>
                </c:pt>
                <c:pt idx="243">
                  <c:v>1.8359188642994007E-2</c:v>
                </c:pt>
                <c:pt idx="244">
                  <c:v>1.4835942479314449E-2</c:v>
                </c:pt>
                <c:pt idx="245">
                  <c:v>1.5441579807899774E-2</c:v>
                </c:pt>
                <c:pt idx="246">
                  <c:v>1.6382921977727335E-2</c:v>
                </c:pt>
                <c:pt idx="247">
                  <c:v>1.6277347793751704E-2</c:v>
                </c:pt>
                <c:pt idx="248">
                  <c:v>1.5356963141943467E-2</c:v>
                </c:pt>
                <c:pt idx="249">
                  <c:v>1.5363694312391851E-2</c:v>
                </c:pt>
                <c:pt idx="250">
                  <c:v>2.0984204638183016E-2</c:v>
                </c:pt>
                <c:pt idx="251">
                  <c:v>1.5129176108045742E-2</c:v>
                </c:pt>
                <c:pt idx="252">
                  <c:v>1.7276334882544153E-2</c:v>
                </c:pt>
                <c:pt idx="253">
                  <c:v>1.5921327732579517E-2</c:v>
                </c:pt>
                <c:pt idx="254">
                  <c:v>1.5402569907774917E-2</c:v>
                </c:pt>
                <c:pt idx="255">
                  <c:v>1.4359347677936214E-2</c:v>
                </c:pt>
                <c:pt idx="256">
                  <c:v>1.5388991269103307E-2</c:v>
                </c:pt>
                <c:pt idx="257">
                  <c:v>1.5735431753468612E-2</c:v>
                </c:pt>
                <c:pt idx="258">
                  <c:v>1.5233865726041256E-2</c:v>
                </c:pt>
                <c:pt idx="259">
                  <c:v>1.4113303897751403E-2</c:v>
                </c:pt>
                <c:pt idx="260">
                  <c:v>1.4582196746176479E-2</c:v>
                </c:pt>
                <c:pt idx="261">
                  <c:v>1.5107163486049827E-2</c:v>
                </c:pt>
                <c:pt idx="262">
                  <c:v>1.7884665463932421E-2</c:v>
                </c:pt>
                <c:pt idx="263">
                  <c:v>1.4229489135425879E-2</c:v>
                </c:pt>
                <c:pt idx="264">
                  <c:v>1.5374883009417969E-2</c:v>
                </c:pt>
                <c:pt idx="265">
                  <c:v>1.7645283857282638E-2</c:v>
                </c:pt>
                <c:pt idx="266">
                  <c:v>1.4716582090047389E-2</c:v>
                </c:pt>
                <c:pt idx="267">
                  <c:v>1.6921560274777103E-2</c:v>
                </c:pt>
                <c:pt idx="268">
                  <c:v>1.3893110082010107E-2</c:v>
                </c:pt>
                <c:pt idx="269">
                  <c:v>1.7536150933820879E-2</c:v>
                </c:pt>
                <c:pt idx="270">
                  <c:v>1.4996417015932335E-2</c:v>
                </c:pt>
                <c:pt idx="271">
                  <c:v>1.7870413218040868E-2</c:v>
                </c:pt>
                <c:pt idx="272">
                  <c:v>1.487608027820192E-2</c:v>
                </c:pt>
                <c:pt idx="273">
                  <c:v>1.3887557717973729E-2</c:v>
                </c:pt>
                <c:pt idx="274">
                  <c:v>1.4822805977001963E-2</c:v>
                </c:pt>
                <c:pt idx="275">
                  <c:v>1.6817515199836066E-2</c:v>
                </c:pt>
                <c:pt idx="276">
                  <c:v>1.6355549224548242E-2</c:v>
                </c:pt>
                <c:pt idx="277">
                  <c:v>1.669777942585118E-2</c:v>
                </c:pt>
                <c:pt idx="278">
                  <c:v>1.8230074825625636E-2</c:v>
                </c:pt>
                <c:pt idx="279">
                  <c:v>1.4355678803853411E-2</c:v>
                </c:pt>
                <c:pt idx="280">
                  <c:v>1.4786659069381531E-2</c:v>
                </c:pt>
                <c:pt idx="281">
                  <c:v>1.4376445048199307E-2</c:v>
                </c:pt>
                <c:pt idx="282">
                  <c:v>1.5464498459769662E-2</c:v>
                </c:pt>
                <c:pt idx="283">
                  <c:v>1.5216967993480475E-2</c:v>
                </c:pt>
                <c:pt idx="284">
                  <c:v>1.4725241256407669E-2</c:v>
                </c:pt>
                <c:pt idx="285">
                  <c:v>1.5542500580530617E-2</c:v>
                </c:pt>
                <c:pt idx="286">
                  <c:v>1.5087312242918496E-2</c:v>
                </c:pt>
                <c:pt idx="287">
                  <c:v>1.4143059079721531E-2</c:v>
                </c:pt>
                <c:pt idx="288">
                  <c:v>1.3911754264422538E-2</c:v>
                </c:pt>
                <c:pt idx="289">
                  <c:v>1.4819501665361487E-2</c:v>
                </c:pt>
                <c:pt idx="290">
                  <c:v>1.4749110618136774E-2</c:v>
                </c:pt>
                <c:pt idx="291">
                  <c:v>1.6345528119009346E-2</c:v>
                </c:pt>
                <c:pt idx="292">
                  <c:v>1.4525214632499518E-2</c:v>
                </c:pt>
                <c:pt idx="293">
                  <c:v>1.7790210457254776E-2</c:v>
                </c:pt>
                <c:pt idx="294">
                  <c:v>1.7661238445327021E-2</c:v>
                </c:pt>
                <c:pt idx="295">
                  <c:v>1.4817324555334702E-2</c:v>
                </c:pt>
                <c:pt idx="296">
                  <c:v>1.5230079414375531E-2</c:v>
                </c:pt>
                <c:pt idx="297">
                  <c:v>1.7133847442199431E-2</c:v>
                </c:pt>
                <c:pt idx="298">
                  <c:v>1.6626973924711616E-2</c:v>
                </c:pt>
                <c:pt idx="299">
                  <c:v>1.7595313722651322E-2</c:v>
                </c:pt>
                <c:pt idx="300">
                  <c:v>1.4409013651144179E-2</c:v>
                </c:pt>
                <c:pt idx="301">
                  <c:v>1.4548369622903555E-2</c:v>
                </c:pt>
                <c:pt idx="302">
                  <c:v>2.0030194134036429E-2</c:v>
                </c:pt>
                <c:pt idx="303">
                  <c:v>1.6774056992899022E-2</c:v>
                </c:pt>
                <c:pt idx="304">
                  <c:v>1.6516359182289109E-2</c:v>
                </c:pt>
                <c:pt idx="305">
                  <c:v>1.6775435674834655E-2</c:v>
                </c:pt>
                <c:pt idx="306">
                  <c:v>1.7452179928960507E-2</c:v>
                </c:pt>
                <c:pt idx="307">
                  <c:v>1.6396318830112947E-2</c:v>
                </c:pt>
                <c:pt idx="308">
                  <c:v>2.153075507189163E-2</c:v>
                </c:pt>
                <c:pt idx="309">
                  <c:v>1.8921132153236375E-2</c:v>
                </c:pt>
                <c:pt idx="310">
                  <c:v>1.4561177337979098E-2</c:v>
                </c:pt>
                <c:pt idx="311">
                  <c:v>1.4295625122217315E-2</c:v>
                </c:pt>
                <c:pt idx="312">
                  <c:v>1.4939151309530101E-2</c:v>
                </c:pt>
                <c:pt idx="313">
                  <c:v>1.4899732304103599E-2</c:v>
                </c:pt>
                <c:pt idx="314">
                  <c:v>1.7793468325693881E-2</c:v>
                </c:pt>
                <c:pt idx="315">
                  <c:v>1.8864953775728721E-2</c:v>
                </c:pt>
                <c:pt idx="316">
                  <c:v>1.5901066315298897E-2</c:v>
                </c:pt>
                <c:pt idx="317">
                  <c:v>1.4033116233347335E-2</c:v>
                </c:pt>
                <c:pt idx="318">
                  <c:v>1.4089041845872098E-2</c:v>
                </c:pt>
                <c:pt idx="319">
                  <c:v>1.5101374891297056E-2</c:v>
                </c:pt>
                <c:pt idx="320">
                  <c:v>1.3955704769797269E-2</c:v>
                </c:pt>
                <c:pt idx="321">
                  <c:v>1.429536639364988E-2</c:v>
                </c:pt>
                <c:pt idx="322">
                  <c:v>1.5065833546919425E-2</c:v>
                </c:pt>
                <c:pt idx="323">
                  <c:v>1.6799819257123382E-2</c:v>
                </c:pt>
                <c:pt idx="324">
                  <c:v>1.5790699448468812E-2</c:v>
                </c:pt>
                <c:pt idx="325">
                  <c:v>1.5837614402799523E-2</c:v>
                </c:pt>
                <c:pt idx="326">
                  <c:v>1.6135423841966652E-2</c:v>
                </c:pt>
                <c:pt idx="327">
                  <c:v>1.4646444733605773E-2</c:v>
                </c:pt>
                <c:pt idx="328">
                  <c:v>1.4084677366853701E-2</c:v>
                </c:pt>
                <c:pt idx="329">
                  <c:v>1.8762785871445288E-2</c:v>
                </c:pt>
                <c:pt idx="330">
                  <c:v>1.573492021268242E-2</c:v>
                </c:pt>
                <c:pt idx="331">
                  <c:v>1.8279631023662927E-2</c:v>
                </c:pt>
                <c:pt idx="332">
                  <c:v>1.8090835376836714E-2</c:v>
                </c:pt>
                <c:pt idx="333">
                  <c:v>1.6405279891322171E-2</c:v>
                </c:pt>
                <c:pt idx="334">
                  <c:v>1.7953869605344397E-2</c:v>
                </c:pt>
                <c:pt idx="335">
                  <c:v>1.5528655574243544E-2</c:v>
                </c:pt>
                <c:pt idx="336">
                  <c:v>1.5751890981434136E-2</c:v>
                </c:pt>
                <c:pt idx="337">
                  <c:v>1.6088684853304405E-2</c:v>
                </c:pt>
                <c:pt idx="338">
                  <c:v>1.6258757991651843E-2</c:v>
                </c:pt>
                <c:pt idx="339">
                  <c:v>1.4557166479561205E-2</c:v>
                </c:pt>
                <c:pt idx="340">
                  <c:v>1.4254475970947705E-2</c:v>
                </c:pt>
                <c:pt idx="341">
                  <c:v>1.5713273929436163E-2</c:v>
                </c:pt>
                <c:pt idx="342">
                  <c:v>1.6860580362119272E-2</c:v>
                </c:pt>
                <c:pt idx="343">
                  <c:v>1.6900258119743748E-2</c:v>
                </c:pt>
                <c:pt idx="344">
                  <c:v>1.5492139619165235E-2</c:v>
                </c:pt>
                <c:pt idx="345">
                  <c:v>1.6774002485482453E-2</c:v>
                </c:pt>
                <c:pt idx="346">
                  <c:v>1.4680681626188703E-2</c:v>
                </c:pt>
                <c:pt idx="347">
                  <c:v>1.510795111879284E-2</c:v>
                </c:pt>
                <c:pt idx="348">
                  <c:v>1.7256783971362141E-2</c:v>
                </c:pt>
                <c:pt idx="349">
                  <c:v>1.421221226321908E-2</c:v>
                </c:pt>
                <c:pt idx="350">
                  <c:v>1.6026121818217675E-2</c:v>
                </c:pt>
                <c:pt idx="351">
                  <c:v>1.4833433280437758E-2</c:v>
                </c:pt>
                <c:pt idx="352">
                  <c:v>1.8100998442644831E-2</c:v>
                </c:pt>
                <c:pt idx="353">
                  <c:v>1.5205747371972252E-2</c:v>
                </c:pt>
                <c:pt idx="354">
                  <c:v>1.442250349133632E-2</c:v>
                </c:pt>
                <c:pt idx="355">
                  <c:v>1.6809083428832469E-2</c:v>
                </c:pt>
                <c:pt idx="356">
                  <c:v>1.6290848140994695E-2</c:v>
                </c:pt>
                <c:pt idx="357">
                  <c:v>1.3773745848872795E-2</c:v>
                </c:pt>
                <c:pt idx="358">
                  <c:v>1.4907917386847441E-2</c:v>
                </c:pt>
                <c:pt idx="359">
                  <c:v>1.5630470742478128E-2</c:v>
                </c:pt>
                <c:pt idx="360">
                  <c:v>1.5567726701461459E-2</c:v>
                </c:pt>
                <c:pt idx="361">
                  <c:v>1.6012073773832344E-2</c:v>
                </c:pt>
                <c:pt idx="362">
                  <c:v>1.3933810286461986E-2</c:v>
                </c:pt>
                <c:pt idx="363">
                  <c:v>1.4686641738275375E-2</c:v>
                </c:pt>
                <c:pt idx="364">
                  <c:v>2.0378427278608387E-2</c:v>
                </c:pt>
                <c:pt idx="365">
                  <c:v>1.7197123675111843E-2</c:v>
                </c:pt>
                <c:pt idx="366">
                  <c:v>1.6668108857968253E-2</c:v>
                </c:pt>
                <c:pt idx="367">
                  <c:v>1.7641648260407768E-2</c:v>
                </c:pt>
                <c:pt idx="368">
                  <c:v>1.4165194697761821E-2</c:v>
                </c:pt>
                <c:pt idx="369">
                  <c:v>1.7445801252057597E-2</c:v>
                </c:pt>
                <c:pt idx="370">
                  <c:v>1.5233851995126758E-2</c:v>
                </c:pt>
                <c:pt idx="371">
                  <c:v>1.7323184568198879E-2</c:v>
                </c:pt>
                <c:pt idx="372">
                  <c:v>1.6239681993233286E-2</c:v>
                </c:pt>
                <c:pt idx="373">
                  <c:v>1.4430664397567603E-2</c:v>
                </c:pt>
                <c:pt idx="374">
                  <c:v>1.6095315629219644E-2</c:v>
                </c:pt>
                <c:pt idx="375">
                  <c:v>1.5510296349165807E-2</c:v>
                </c:pt>
                <c:pt idx="376">
                  <c:v>1.6613362976638121E-2</c:v>
                </c:pt>
                <c:pt idx="377">
                  <c:v>1.5597655235911747E-2</c:v>
                </c:pt>
                <c:pt idx="378">
                  <c:v>1.4385362597738824E-2</c:v>
                </c:pt>
                <c:pt idx="379">
                  <c:v>1.7292796031723318E-2</c:v>
                </c:pt>
                <c:pt idx="380">
                  <c:v>1.632169577020896E-2</c:v>
                </c:pt>
                <c:pt idx="381">
                  <c:v>1.6910316581929919E-2</c:v>
                </c:pt>
                <c:pt idx="382">
                  <c:v>1.5915388089866828E-2</c:v>
                </c:pt>
                <c:pt idx="383">
                  <c:v>1.4420296600188579E-2</c:v>
                </c:pt>
                <c:pt idx="384">
                  <c:v>1.6446743238076184E-2</c:v>
                </c:pt>
                <c:pt idx="385">
                  <c:v>1.4229655080829944E-2</c:v>
                </c:pt>
                <c:pt idx="386">
                  <c:v>1.9265556631346218E-2</c:v>
                </c:pt>
                <c:pt idx="387">
                  <c:v>1.4371381200290745E-2</c:v>
                </c:pt>
                <c:pt idx="388">
                  <c:v>1.5254215587098866E-2</c:v>
                </c:pt>
                <c:pt idx="389">
                  <c:v>1.5080417830580003E-2</c:v>
                </c:pt>
                <c:pt idx="390">
                  <c:v>1.6559890525985364E-2</c:v>
                </c:pt>
                <c:pt idx="391">
                  <c:v>1.5325479915340242E-2</c:v>
                </c:pt>
                <c:pt idx="392">
                  <c:v>1.4986419452030995E-2</c:v>
                </c:pt>
                <c:pt idx="393">
                  <c:v>1.5123404834771936E-2</c:v>
                </c:pt>
                <c:pt idx="394">
                  <c:v>1.5411933825692899E-2</c:v>
                </c:pt>
                <c:pt idx="395">
                  <c:v>1.476640391266297E-2</c:v>
                </c:pt>
                <c:pt idx="396">
                  <c:v>1.4651722588759356E-2</c:v>
                </c:pt>
                <c:pt idx="397">
                  <c:v>1.700642110173254E-2</c:v>
                </c:pt>
                <c:pt idx="398">
                  <c:v>1.644213738965105E-2</c:v>
                </c:pt>
                <c:pt idx="399">
                  <c:v>1.5449753214709415E-2</c:v>
                </c:pt>
                <c:pt idx="400">
                  <c:v>1.5257787559856626E-2</c:v>
                </c:pt>
                <c:pt idx="401">
                  <c:v>1.6645024420635285E-2</c:v>
                </c:pt>
                <c:pt idx="402">
                  <c:v>1.6239866528134823E-2</c:v>
                </c:pt>
                <c:pt idx="403">
                  <c:v>1.4311311664583102E-2</c:v>
                </c:pt>
                <c:pt idx="404">
                  <c:v>1.5968312699532406E-2</c:v>
                </c:pt>
                <c:pt idx="405">
                  <c:v>1.4373509601577414E-2</c:v>
                </c:pt>
                <c:pt idx="406">
                  <c:v>1.6825888358034034E-2</c:v>
                </c:pt>
                <c:pt idx="407">
                  <c:v>1.4686282480573021E-2</c:v>
                </c:pt>
                <c:pt idx="408">
                  <c:v>1.5680517043681449E-2</c:v>
                </c:pt>
                <c:pt idx="409">
                  <c:v>1.4354172593133149E-2</c:v>
                </c:pt>
                <c:pt idx="410">
                  <c:v>1.5838684413814353E-2</c:v>
                </c:pt>
                <c:pt idx="411">
                  <c:v>1.6081777657913441E-2</c:v>
                </c:pt>
                <c:pt idx="412">
                  <c:v>1.4414842255738379E-2</c:v>
                </c:pt>
                <c:pt idx="413">
                  <c:v>1.4412773847591815E-2</c:v>
                </c:pt>
                <c:pt idx="414">
                  <c:v>1.5561221074066963E-2</c:v>
                </c:pt>
                <c:pt idx="415">
                  <c:v>1.5804427352502128E-2</c:v>
                </c:pt>
                <c:pt idx="416">
                  <c:v>1.4611507329823647E-2</c:v>
                </c:pt>
                <c:pt idx="417">
                  <c:v>1.6905472201261904E-2</c:v>
                </c:pt>
                <c:pt idx="418">
                  <c:v>1.6907345167865555E-2</c:v>
                </c:pt>
                <c:pt idx="419">
                  <c:v>1.5202806972290922E-2</c:v>
                </c:pt>
                <c:pt idx="420">
                  <c:v>1.6649482044606884E-2</c:v>
                </c:pt>
                <c:pt idx="421">
                  <c:v>1.4833581024731706E-2</c:v>
                </c:pt>
                <c:pt idx="422">
                  <c:v>1.5539862189923379E-2</c:v>
                </c:pt>
                <c:pt idx="423">
                  <c:v>1.4943390680776266E-2</c:v>
                </c:pt>
                <c:pt idx="424">
                  <c:v>1.4287204889922142E-2</c:v>
                </c:pt>
                <c:pt idx="425">
                  <c:v>1.485792427501322E-2</c:v>
                </c:pt>
                <c:pt idx="426">
                  <c:v>1.5508961148332655E-2</c:v>
                </c:pt>
                <c:pt idx="427">
                  <c:v>1.5540354026397791E-2</c:v>
                </c:pt>
                <c:pt idx="428">
                  <c:v>2.2175197574220228E-2</c:v>
                </c:pt>
                <c:pt idx="429">
                  <c:v>1.4726977114366779E-2</c:v>
                </c:pt>
                <c:pt idx="430">
                  <c:v>1.8210576960967038E-2</c:v>
                </c:pt>
                <c:pt idx="431">
                  <c:v>1.8300522664752312E-2</c:v>
                </c:pt>
                <c:pt idx="432">
                  <c:v>1.735730934864221E-2</c:v>
                </c:pt>
                <c:pt idx="433">
                  <c:v>1.5159407036609184E-2</c:v>
                </c:pt>
                <c:pt idx="434">
                  <c:v>1.4139034300530498E-2</c:v>
                </c:pt>
                <c:pt idx="435">
                  <c:v>1.4681055606810718E-2</c:v>
                </c:pt>
                <c:pt idx="436">
                  <c:v>1.4847709642989192E-2</c:v>
                </c:pt>
                <c:pt idx="437">
                  <c:v>1.3922054057039895E-2</c:v>
                </c:pt>
                <c:pt idx="438">
                  <c:v>1.398810688325847E-2</c:v>
                </c:pt>
                <c:pt idx="439">
                  <c:v>1.4603725586523349E-2</c:v>
                </c:pt>
                <c:pt idx="440">
                  <c:v>1.4397841810856951E-2</c:v>
                </c:pt>
                <c:pt idx="441">
                  <c:v>1.6214340671654327E-2</c:v>
                </c:pt>
                <c:pt idx="442">
                  <c:v>1.4178580508675528E-2</c:v>
                </c:pt>
                <c:pt idx="443">
                  <c:v>1.8001119506814326E-2</c:v>
                </c:pt>
                <c:pt idx="444">
                  <c:v>1.6238101591829521E-2</c:v>
                </c:pt>
                <c:pt idx="445">
                  <c:v>1.5041353712367846E-2</c:v>
                </c:pt>
                <c:pt idx="446">
                  <c:v>1.5919752085703041E-2</c:v>
                </c:pt>
                <c:pt idx="447">
                  <c:v>1.4977259922724426E-2</c:v>
                </c:pt>
                <c:pt idx="448">
                  <c:v>1.7286410506126951E-2</c:v>
                </c:pt>
                <c:pt idx="449">
                  <c:v>1.5075293255635844E-2</c:v>
                </c:pt>
                <c:pt idx="450">
                  <c:v>1.6263459339728364E-2</c:v>
                </c:pt>
                <c:pt idx="451">
                  <c:v>1.9537972423765895E-2</c:v>
                </c:pt>
                <c:pt idx="452">
                  <c:v>1.5634375939413286E-2</c:v>
                </c:pt>
                <c:pt idx="453">
                  <c:v>1.9595303559515703E-2</c:v>
                </c:pt>
                <c:pt idx="454">
                  <c:v>1.8212115385879617E-2</c:v>
                </c:pt>
                <c:pt idx="455">
                  <c:v>1.6781117316750756E-2</c:v>
                </c:pt>
                <c:pt idx="456">
                  <c:v>1.4327188432219265E-2</c:v>
                </c:pt>
                <c:pt idx="457">
                  <c:v>1.6120451846151185E-2</c:v>
                </c:pt>
                <c:pt idx="458">
                  <c:v>1.555683262818789E-2</c:v>
                </c:pt>
                <c:pt idx="459">
                  <c:v>1.5005840318488386E-2</c:v>
                </c:pt>
                <c:pt idx="460">
                  <c:v>1.453816585452016E-2</c:v>
                </c:pt>
                <c:pt idx="461">
                  <c:v>1.6707617684990829E-2</c:v>
                </c:pt>
                <c:pt idx="462">
                  <c:v>1.6294274746142218E-2</c:v>
                </c:pt>
                <c:pt idx="463">
                  <c:v>1.6623229726093584E-2</c:v>
                </c:pt>
                <c:pt idx="464">
                  <c:v>1.5001674918259295E-2</c:v>
                </c:pt>
                <c:pt idx="465">
                  <c:v>1.7206524197853242E-2</c:v>
                </c:pt>
                <c:pt idx="466">
                  <c:v>1.479976651679339E-2</c:v>
                </c:pt>
                <c:pt idx="467">
                  <c:v>1.4579172685707638E-2</c:v>
                </c:pt>
                <c:pt idx="468">
                  <c:v>1.7836797607229081E-2</c:v>
                </c:pt>
                <c:pt idx="469">
                  <c:v>1.5116243249075241E-2</c:v>
                </c:pt>
                <c:pt idx="470">
                  <c:v>1.4933438214448725E-2</c:v>
                </c:pt>
                <c:pt idx="471">
                  <c:v>1.5201117468274641E-2</c:v>
                </c:pt>
                <c:pt idx="472">
                  <c:v>1.5614738413620387E-2</c:v>
                </c:pt>
                <c:pt idx="473">
                  <c:v>1.7633903747806691E-2</c:v>
                </c:pt>
                <c:pt idx="474">
                  <c:v>1.8809335670781586E-2</c:v>
                </c:pt>
                <c:pt idx="475">
                  <c:v>1.6717125643577101E-2</c:v>
                </c:pt>
                <c:pt idx="476">
                  <c:v>1.471688876324876E-2</c:v>
                </c:pt>
                <c:pt idx="477">
                  <c:v>1.5320508143030214E-2</c:v>
                </c:pt>
                <c:pt idx="478">
                  <c:v>1.4283451991899629E-2</c:v>
                </c:pt>
                <c:pt idx="479">
                  <c:v>1.5512175712938355E-2</c:v>
                </c:pt>
                <c:pt idx="480">
                  <c:v>1.5228684124123187E-2</c:v>
                </c:pt>
                <c:pt idx="481">
                  <c:v>1.5030458893177301E-2</c:v>
                </c:pt>
                <c:pt idx="482">
                  <c:v>1.4742148085377956E-2</c:v>
                </c:pt>
                <c:pt idx="483">
                  <c:v>1.8562118202457376E-2</c:v>
                </c:pt>
                <c:pt idx="484">
                  <c:v>1.4768937182273964E-2</c:v>
                </c:pt>
                <c:pt idx="485">
                  <c:v>1.7766938679138689E-2</c:v>
                </c:pt>
                <c:pt idx="486">
                  <c:v>1.4923474496074974E-2</c:v>
                </c:pt>
                <c:pt idx="487">
                  <c:v>1.474086552733382E-2</c:v>
                </c:pt>
                <c:pt idx="488">
                  <c:v>1.5966440206415813E-2</c:v>
                </c:pt>
                <c:pt idx="489">
                  <c:v>1.6065107398245633E-2</c:v>
                </c:pt>
                <c:pt idx="490">
                  <c:v>1.4961513715778642E-2</c:v>
                </c:pt>
                <c:pt idx="491">
                  <c:v>1.5477269455929435E-2</c:v>
                </c:pt>
                <c:pt idx="492">
                  <c:v>1.4707988068937096E-2</c:v>
                </c:pt>
                <c:pt idx="493">
                  <c:v>1.4396539350122979E-2</c:v>
                </c:pt>
                <c:pt idx="494">
                  <c:v>1.7840012009411387E-2</c:v>
                </c:pt>
                <c:pt idx="495">
                  <c:v>1.6284861560595228E-2</c:v>
                </c:pt>
                <c:pt idx="496">
                  <c:v>1.5856073494203812E-2</c:v>
                </c:pt>
                <c:pt idx="497">
                  <c:v>2.3489444176894192E-2</c:v>
                </c:pt>
                <c:pt idx="498">
                  <c:v>2.0521268940082788E-2</c:v>
                </c:pt>
                <c:pt idx="499">
                  <c:v>1.5037323676486072E-2</c:v>
                </c:pt>
                <c:pt idx="500">
                  <c:v>1.6865135366804351E-2</c:v>
                </c:pt>
                <c:pt idx="501">
                  <c:v>1.8565380851603131E-2</c:v>
                </c:pt>
                <c:pt idx="502">
                  <c:v>1.5866859992070742E-2</c:v>
                </c:pt>
                <c:pt idx="503">
                  <c:v>1.4173404970092011E-2</c:v>
                </c:pt>
                <c:pt idx="504">
                  <c:v>1.4139339388520666E-2</c:v>
                </c:pt>
                <c:pt idx="505">
                  <c:v>1.3977856295437952E-2</c:v>
                </c:pt>
                <c:pt idx="506">
                  <c:v>1.6039549457493481E-2</c:v>
                </c:pt>
                <c:pt idx="507">
                  <c:v>1.5326397398777206E-2</c:v>
                </c:pt>
                <c:pt idx="508">
                  <c:v>1.6604845228476037E-2</c:v>
                </c:pt>
                <c:pt idx="509">
                  <c:v>1.5842683558225684E-2</c:v>
                </c:pt>
                <c:pt idx="510">
                  <c:v>1.382184489148274E-2</c:v>
                </c:pt>
                <c:pt idx="511">
                  <c:v>1.6686795527186285E-2</c:v>
                </c:pt>
                <c:pt idx="512">
                  <c:v>1.6593401959541239E-2</c:v>
                </c:pt>
                <c:pt idx="513">
                  <c:v>1.4550694172237482E-2</c:v>
                </c:pt>
                <c:pt idx="514">
                  <c:v>1.4434443046466834E-2</c:v>
                </c:pt>
                <c:pt idx="515">
                  <c:v>1.5238024578146598E-2</c:v>
                </c:pt>
                <c:pt idx="516">
                  <c:v>1.4255593543350422E-2</c:v>
                </c:pt>
                <c:pt idx="517">
                  <c:v>1.7173721067203367E-2</c:v>
                </c:pt>
                <c:pt idx="518">
                  <c:v>1.4934972335499827E-2</c:v>
                </c:pt>
                <c:pt idx="519">
                  <c:v>2.0648179262337807E-2</c:v>
                </c:pt>
                <c:pt idx="520">
                  <c:v>1.5343603565619694E-2</c:v>
                </c:pt>
                <c:pt idx="521">
                  <c:v>1.4752265422997351E-2</c:v>
                </c:pt>
                <c:pt idx="522">
                  <c:v>1.6233971945625238E-2</c:v>
                </c:pt>
                <c:pt idx="523">
                  <c:v>1.7580051608313788E-2</c:v>
                </c:pt>
                <c:pt idx="524">
                  <c:v>1.5234212365172176E-2</c:v>
                </c:pt>
                <c:pt idx="525">
                  <c:v>1.7895209143743387E-2</c:v>
                </c:pt>
                <c:pt idx="526">
                  <c:v>1.5129871938953128E-2</c:v>
                </c:pt>
                <c:pt idx="527">
                  <c:v>1.5011798056475047E-2</c:v>
                </c:pt>
                <c:pt idx="528">
                  <c:v>1.7428096691693221E-2</c:v>
                </c:pt>
                <c:pt idx="529">
                  <c:v>1.7815774051960654E-2</c:v>
                </c:pt>
                <c:pt idx="530">
                  <c:v>1.533543841730977E-2</c:v>
                </c:pt>
                <c:pt idx="531">
                  <c:v>1.5975336372356524E-2</c:v>
                </c:pt>
                <c:pt idx="532">
                  <c:v>1.6052239397995754E-2</c:v>
                </c:pt>
                <c:pt idx="533">
                  <c:v>1.5892785088638877E-2</c:v>
                </c:pt>
                <c:pt idx="534">
                  <c:v>1.4072455348917453E-2</c:v>
                </c:pt>
                <c:pt idx="535">
                  <c:v>1.554275591958432E-2</c:v>
                </c:pt>
                <c:pt idx="536">
                  <c:v>1.5309622262471666E-2</c:v>
                </c:pt>
                <c:pt idx="537">
                  <c:v>1.6159934453637982E-2</c:v>
                </c:pt>
                <c:pt idx="538">
                  <c:v>1.5980721144062689E-2</c:v>
                </c:pt>
                <c:pt idx="539">
                  <c:v>1.6127324536298924E-2</c:v>
                </c:pt>
                <c:pt idx="540">
                  <c:v>1.4116329311395937E-2</c:v>
                </c:pt>
                <c:pt idx="541">
                  <c:v>1.5768514742140197E-2</c:v>
                </c:pt>
                <c:pt idx="542">
                  <c:v>1.5812148794441871E-2</c:v>
                </c:pt>
                <c:pt idx="543">
                  <c:v>1.4408063428239255E-2</c:v>
                </c:pt>
                <c:pt idx="544">
                  <c:v>1.6743189434595841E-2</c:v>
                </c:pt>
                <c:pt idx="545">
                  <c:v>1.8139181861120457E-2</c:v>
                </c:pt>
                <c:pt idx="546">
                  <c:v>1.5106144378740732E-2</c:v>
                </c:pt>
                <c:pt idx="547">
                  <c:v>1.533220564477992E-2</c:v>
                </c:pt>
                <c:pt idx="548">
                  <c:v>1.4753029029064732E-2</c:v>
                </c:pt>
                <c:pt idx="549">
                  <c:v>1.7408687339077796E-2</c:v>
                </c:pt>
                <c:pt idx="550">
                  <c:v>1.4584073758660306E-2</c:v>
                </c:pt>
                <c:pt idx="551">
                  <c:v>1.4129956931546542E-2</c:v>
                </c:pt>
                <c:pt idx="552">
                  <c:v>1.6788068490350132E-2</c:v>
                </c:pt>
                <c:pt idx="553">
                  <c:v>1.7117902819814453E-2</c:v>
                </c:pt>
                <c:pt idx="554">
                  <c:v>1.512172790604851E-2</c:v>
                </c:pt>
                <c:pt idx="555">
                  <c:v>1.4705980684093982E-2</c:v>
                </c:pt>
                <c:pt idx="556">
                  <c:v>1.4597546780925744E-2</c:v>
                </c:pt>
                <c:pt idx="557">
                  <c:v>1.6800552679785499E-2</c:v>
                </c:pt>
                <c:pt idx="558">
                  <c:v>1.520516736839009E-2</c:v>
                </c:pt>
                <c:pt idx="559">
                  <c:v>1.6681406132043334E-2</c:v>
                </c:pt>
                <c:pt idx="560">
                  <c:v>1.4273981092242552E-2</c:v>
                </c:pt>
                <c:pt idx="561">
                  <c:v>1.6468377408420276E-2</c:v>
                </c:pt>
                <c:pt idx="562">
                  <c:v>1.4646441468985569E-2</c:v>
                </c:pt>
                <c:pt idx="563">
                  <c:v>1.8139229832245377E-2</c:v>
                </c:pt>
                <c:pt idx="564">
                  <c:v>1.4099341667780417E-2</c:v>
                </c:pt>
                <c:pt idx="565">
                  <c:v>1.4519345247761417E-2</c:v>
                </c:pt>
                <c:pt idx="566">
                  <c:v>1.4645237640589268E-2</c:v>
                </c:pt>
                <c:pt idx="567">
                  <c:v>1.5053479375616631E-2</c:v>
                </c:pt>
                <c:pt idx="568">
                  <c:v>1.6764730709001894E-2</c:v>
                </c:pt>
                <c:pt idx="569">
                  <c:v>1.4985170100199485E-2</c:v>
                </c:pt>
                <c:pt idx="570">
                  <c:v>1.5282446265348573E-2</c:v>
                </c:pt>
                <c:pt idx="571">
                  <c:v>1.6985636702499141E-2</c:v>
                </c:pt>
                <c:pt idx="572">
                  <c:v>1.4903536007983944E-2</c:v>
                </c:pt>
                <c:pt idx="573">
                  <c:v>1.44993571538484E-2</c:v>
                </c:pt>
                <c:pt idx="574">
                  <c:v>1.8554334142565507E-2</c:v>
                </c:pt>
                <c:pt idx="575">
                  <c:v>1.6633074353480042E-2</c:v>
                </c:pt>
                <c:pt idx="576">
                  <c:v>1.5906159235141357E-2</c:v>
                </c:pt>
                <c:pt idx="577">
                  <c:v>1.9716591624142986E-2</c:v>
                </c:pt>
                <c:pt idx="578">
                  <c:v>1.6591045605961547E-2</c:v>
                </c:pt>
                <c:pt idx="579">
                  <c:v>1.6334735893374447E-2</c:v>
                </c:pt>
                <c:pt idx="580">
                  <c:v>1.7956977011993776E-2</c:v>
                </c:pt>
                <c:pt idx="581">
                  <c:v>1.4502475463682166E-2</c:v>
                </c:pt>
                <c:pt idx="582">
                  <c:v>1.5234162060648317E-2</c:v>
                </c:pt>
                <c:pt idx="583">
                  <c:v>1.4285626254203088E-2</c:v>
                </c:pt>
                <c:pt idx="584">
                  <c:v>1.6172428621240149E-2</c:v>
                </c:pt>
                <c:pt idx="585">
                  <c:v>1.5101699129513405E-2</c:v>
                </c:pt>
                <c:pt idx="586">
                  <c:v>1.5101929523007443E-2</c:v>
                </c:pt>
                <c:pt idx="587">
                  <c:v>1.7273755851873209E-2</c:v>
                </c:pt>
                <c:pt idx="588">
                  <c:v>1.5050848783778428E-2</c:v>
                </c:pt>
                <c:pt idx="589">
                  <c:v>1.6510827170594433E-2</c:v>
                </c:pt>
                <c:pt idx="590">
                  <c:v>1.6071809392130345E-2</c:v>
                </c:pt>
                <c:pt idx="591">
                  <c:v>1.5277326520084579E-2</c:v>
                </c:pt>
                <c:pt idx="592">
                  <c:v>1.4494370105311048E-2</c:v>
                </c:pt>
                <c:pt idx="593">
                  <c:v>1.4749846333369759E-2</c:v>
                </c:pt>
                <c:pt idx="594">
                  <c:v>1.7120020205381684E-2</c:v>
                </c:pt>
                <c:pt idx="595">
                  <c:v>1.6578525160490992E-2</c:v>
                </c:pt>
                <c:pt idx="596">
                  <c:v>1.5302769050790109E-2</c:v>
                </c:pt>
                <c:pt idx="597">
                  <c:v>1.4184757773587941E-2</c:v>
                </c:pt>
                <c:pt idx="598">
                  <c:v>1.5343895996104083E-2</c:v>
                </c:pt>
                <c:pt idx="599">
                  <c:v>1.4855632465598441E-2</c:v>
                </c:pt>
                <c:pt idx="600">
                  <c:v>1.5429134537313141E-2</c:v>
                </c:pt>
                <c:pt idx="601">
                  <c:v>1.451739457640977E-2</c:v>
                </c:pt>
                <c:pt idx="602">
                  <c:v>1.6391079407886582E-2</c:v>
                </c:pt>
                <c:pt idx="603">
                  <c:v>1.5698504197267184E-2</c:v>
                </c:pt>
                <c:pt idx="604">
                  <c:v>1.7342261449446783E-2</c:v>
                </c:pt>
                <c:pt idx="605">
                  <c:v>1.6465429507017144E-2</c:v>
                </c:pt>
                <c:pt idx="606">
                  <c:v>1.5883312967527922E-2</c:v>
                </c:pt>
                <c:pt idx="607">
                  <c:v>1.730066283884401E-2</c:v>
                </c:pt>
                <c:pt idx="608">
                  <c:v>1.5047209991800628E-2</c:v>
                </c:pt>
                <c:pt idx="609">
                  <c:v>1.47871556360097E-2</c:v>
                </c:pt>
                <c:pt idx="610">
                  <c:v>1.5301788889160636E-2</c:v>
                </c:pt>
                <c:pt idx="611">
                  <c:v>1.4811589384465838E-2</c:v>
                </c:pt>
                <c:pt idx="612">
                  <c:v>1.6796894380416438E-2</c:v>
                </c:pt>
                <c:pt idx="613">
                  <c:v>1.4592709094197132E-2</c:v>
                </c:pt>
                <c:pt idx="614">
                  <c:v>2.0517328806370583E-2</c:v>
                </c:pt>
                <c:pt idx="615">
                  <c:v>1.4839602620091307E-2</c:v>
                </c:pt>
                <c:pt idx="616">
                  <c:v>1.5384665014586565E-2</c:v>
                </c:pt>
                <c:pt idx="617">
                  <c:v>1.5111749085366727E-2</c:v>
                </c:pt>
                <c:pt idx="618">
                  <c:v>1.4098383494551276E-2</c:v>
                </c:pt>
                <c:pt idx="619">
                  <c:v>1.4001266287291073E-2</c:v>
                </c:pt>
                <c:pt idx="620">
                  <c:v>1.5636007036795456E-2</c:v>
                </c:pt>
                <c:pt idx="621">
                  <c:v>1.706857139960628E-2</c:v>
                </c:pt>
                <c:pt idx="622">
                  <c:v>1.5254382950938625E-2</c:v>
                </c:pt>
                <c:pt idx="623">
                  <c:v>1.7738206245001095E-2</c:v>
                </c:pt>
                <c:pt idx="624">
                  <c:v>1.9625067380662897E-2</c:v>
                </c:pt>
                <c:pt idx="625">
                  <c:v>1.4823870804360557E-2</c:v>
                </c:pt>
                <c:pt idx="626">
                  <c:v>1.6138797222716085E-2</c:v>
                </c:pt>
                <c:pt idx="627">
                  <c:v>1.3942736379226287E-2</c:v>
                </c:pt>
                <c:pt idx="628">
                  <c:v>1.6486927633622521E-2</c:v>
                </c:pt>
                <c:pt idx="629">
                  <c:v>1.6498238252186184E-2</c:v>
                </c:pt>
                <c:pt idx="630">
                  <c:v>1.5517362311782206E-2</c:v>
                </c:pt>
                <c:pt idx="631">
                  <c:v>1.6610033781798483E-2</c:v>
                </c:pt>
                <c:pt idx="632">
                  <c:v>1.4795688621559748E-2</c:v>
                </c:pt>
                <c:pt idx="633">
                  <c:v>1.5696624439472728E-2</c:v>
                </c:pt>
                <c:pt idx="634">
                  <c:v>1.3883022578831375E-2</c:v>
                </c:pt>
                <c:pt idx="635">
                  <c:v>1.7045886195832836E-2</c:v>
                </c:pt>
                <c:pt idx="636">
                  <c:v>1.4284679984147054E-2</c:v>
                </c:pt>
                <c:pt idx="637">
                  <c:v>1.4887185964027461E-2</c:v>
                </c:pt>
                <c:pt idx="638">
                  <c:v>1.4615696566961729E-2</c:v>
                </c:pt>
                <c:pt idx="639">
                  <c:v>1.4173997242530411E-2</c:v>
                </c:pt>
                <c:pt idx="640">
                  <c:v>1.5409353151452955E-2</c:v>
                </c:pt>
                <c:pt idx="641">
                  <c:v>1.4559214134967264E-2</c:v>
                </c:pt>
                <c:pt idx="642">
                  <c:v>1.8094242741630427E-2</c:v>
                </c:pt>
                <c:pt idx="643">
                  <c:v>1.5131247568037813E-2</c:v>
                </c:pt>
                <c:pt idx="644">
                  <c:v>1.4999346037407326E-2</c:v>
                </c:pt>
                <c:pt idx="645">
                  <c:v>1.4259202837919184E-2</c:v>
                </c:pt>
                <c:pt idx="646">
                  <c:v>1.438092254326221E-2</c:v>
                </c:pt>
                <c:pt idx="647">
                  <c:v>1.6792659406570293E-2</c:v>
                </c:pt>
                <c:pt idx="648">
                  <c:v>1.5848758290280384E-2</c:v>
                </c:pt>
                <c:pt idx="649">
                  <c:v>1.6811302465939825E-2</c:v>
                </c:pt>
                <c:pt idx="650">
                  <c:v>1.5849690131009956E-2</c:v>
                </c:pt>
                <c:pt idx="651">
                  <c:v>1.6289093527522842E-2</c:v>
                </c:pt>
                <c:pt idx="652">
                  <c:v>1.7467217106655535E-2</c:v>
                </c:pt>
                <c:pt idx="653">
                  <c:v>1.6610132060978448E-2</c:v>
                </c:pt>
                <c:pt idx="654">
                  <c:v>1.6727846338024464E-2</c:v>
                </c:pt>
                <c:pt idx="655">
                  <c:v>1.7081915718739418E-2</c:v>
                </c:pt>
                <c:pt idx="656">
                  <c:v>1.475405214950171E-2</c:v>
                </c:pt>
                <c:pt idx="657">
                  <c:v>2.1039028674100336E-2</c:v>
                </c:pt>
                <c:pt idx="658">
                  <c:v>1.5926270118589842E-2</c:v>
                </c:pt>
                <c:pt idx="659">
                  <c:v>1.4368012133880158E-2</c:v>
                </c:pt>
                <c:pt idx="660">
                  <c:v>1.5333907203264352E-2</c:v>
                </c:pt>
                <c:pt idx="661">
                  <c:v>1.5609999301403461E-2</c:v>
                </c:pt>
                <c:pt idx="662">
                  <c:v>1.4439626978320425E-2</c:v>
                </c:pt>
                <c:pt idx="663">
                  <c:v>1.4826448452537997E-2</c:v>
                </c:pt>
                <c:pt idx="664">
                  <c:v>1.6661107006622915E-2</c:v>
                </c:pt>
                <c:pt idx="665">
                  <c:v>1.5104180297425556E-2</c:v>
                </c:pt>
                <c:pt idx="666">
                  <c:v>1.5955894784159128E-2</c:v>
                </c:pt>
                <c:pt idx="667">
                  <c:v>1.5575245906368147E-2</c:v>
                </c:pt>
                <c:pt idx="668">
                  <c:v>1.4966085374098614E-2</c:v>
                </c:pt>
                <c:pt idx="669">
                  <c:v>1.5339252104667826E-2</c:v>
                </c:pt>
                <c:pt idx="670">
                  <c:v>1.5094120093759506E-2</c:v>
                </c:pt>
                <c:pt idx="671">
                  <c:v>1.4134433360427785E-2</c:v>
                </c:pt>
                <c:pt idx="672">
                  <c:v>1.7325237680570052E-2</c:v>
                </c:pt>
                <c:pt idx="673">
                  <c:v>1.6563216913699996E-2</c:v>
                </c:pt>
                <c:pt idx="674">
                  <c:v>1.4060024008952288E-2</c:v>
                </c:pt>
                <c:pt idx="675">
                  <c:v>1.8214106662708215E-2</c:v>
                </c:pt>
                <c:pt idx="676">
                  <c:v>1.4715112307556844E-2</c:v>
                </c:pt>
                <c:pt idx="677">
                  <c:v>1.5683241399354612E-2</c:v>
                </c:pt>
                <c:pt idx="678">
                  <c:v>1.5266599309460935E-2</c:v>
                </c:pt>
                <c:pt idx="679">
                  <c:v>1.4650504037029164E-2</c:v>
                </c:pt>
                <c:pt idx="680">
                  <c:v>1.4234740351642903E-2</c:v>
                </c:pt>
                <c:pt idx="681">
                  <c:v>1.5344318683632953E-2</c:v>
                </c:pt>
                <c:pt idx="682">
                  <c:v>1.6439403462389236E-2</c:v>
                </c:pt>
                <c:pt idx="683">
                  <c:v>1.5849547755001615E-2</c:v>
                </c:pt>
                <c:pt idx="684">
                  <c:v>1.6041408434065145E-2</c:v>
                </c:pt>
                <c:pt idx="685">
                  <c:v>2.0103588353732996E-2</c:v>
                </c:pt>
                <c:pt idx="686">
                  <c:v>1.5067631114617572E-2</c:v>
                </c:pt>
                <c:pt idx="687">
                  <c:v>1.6606747662154711E-2</c:v>
                </c:pt>
                <c:pt idx="688">
                  <c:v>1.5571205842150016E-2</c:v>
                </c:pt>
                <c:pt idx="689">
                  <c:v>1.7544790141408678E-2</c:v>
                </c:pt>
                <c:pt idx="690">
                  <c:v>1.5334406289082388E-2</c:v>
                </c:pt>
                <c:pt idx="691">
                  <c:v>2.2292058449464771E-2</c:v>
                </c:pt>
                <c:pt idx="692">
                  <c:v>1.4149358855808593E-2</c:v>
                </c:pt>
                <c:pt idx="693">
                  <c:v>1.4443048533046531E-2</c:v>
                </c:pt>
                <c:pt idx="694">
                  <c:v>1.7325032369694491E-2</c:v>
                </c:pt>
                <c:pt idx="695">
                  <c:v>1.744942138392196E-2</c:v>
                </c:pt>
                <c:pt idx="696">
                  <c:v>1.4675266550212916E-2</c:v>
                </c:pt>
                <c:pt idx="697">
                  <c:v>1.5602206180202274E-2</c:v>
                </c:pt>
                <c:pt idx="698">
                  <c:v>1.4148436447699272E-2</c:v>
                </c:pt>
                <c:pt idx="699">
                  <c:v>1.5004833311358108E-2</c:v>
                </c:pt>
                <c:pt idx="700">
                  <c:v>1.4552687106493689E-2</c:v>
                </c:pt>
                <c:pt idx="701">
                  <c:v>1.4317886259498407E-2</c:v>
                </c:pt>
                <c:pt idx="702">
                  <c:v>1.6476251008608108E-2</c:v>
                </c:pt>
                <c:pt idx="703">
                  <c:v>1.7038287340968704E-2</c:v>
                </c:pt>
                <c:pt idx="704">
                  <c:v>1.4620603652897086E-2</c:v>
                </c:pt>
                <c:pt idx="705">
                  <c:v>1.4950128805421467E-2</c:v>
                </c:pt>
                <c:pt idx="706">
                  <c:v>1.3981410578084948E-2</c:v>
                </c:pt>
                <c:pt idx="707">
                  <c:v>1.4088392266114927E-2</c:v>
                </c:pt>
                <c:pt idx="708">
                  <c:v>1.646795891036119E-2</c:v>
                </c:pt>
                <c:pt idx="709">
                  <c:v>1.488322693180574E-2</c:v>
                </c:pt>
                <c:pt idx="710">
                  <c:v>1.7788666490660365E-2</c:v>
                </c:pt>
                <c:pt idx="711">
                  <c:v>1.5137135108640542E-2</c:v>
                </c:pt>
                <c:pt idx="712">
                  <c:v>1.6367490778229552E-2</c:v>
                </c:pt>
                <c:pt idx="713">
                  <c:v>1.5883666195657471E-2</c:v>
                </c:pt>
                <c:pt idx="714">
                  <c:v>1.4771688861950863E-2</c:v>
                </c:pt>
                <c:pt idx="715">
                  <c:v>1.7103566098593842E-2</c:v>
                </c:pt>
                <c:pt idx="716">
                  <c:v>1.6321907409198737E-2</c:v>
                </c:pt>
                <c:pt idx="717">
                  <c:v>1.4593021752827947E-2</c:v>
                </c:pt>
                <c:pt idx="718">
                  <c:v>1.8111324568055868E-2</c:v>
                </c:pt>
                <c:pt idx="719">
                  <c:v>1.5895655954613428E-2</c:v>
                </c:pt>
                <c:pt idx="720">
                  <c:v>1.5015590279295664E-2</c:v>
                </c:pt>
                <c:pt idx="721">
                  <c:v>1.5001769457897756E-2</c:v>
                </c:pt>
                <c:pt idx="722">
                  <c:v>1.9134635514666015E-2</c:v>
                </c:pt>
                <c:pt idx="723">
                  <c:v>1.4722555534759331E-2</c:v>
                </c:pt>
                <c:pt idx="724">
                  <c:v>1.5029605217733402E-2</c:v>
                </c:pt>
                <c:pt idx="725">
                  <c:v>1.4042100211338882E-2</c:v>
                </c:pt>
                <c:pt idx="726">
                  <c:v>1.5993922107495156E-2</c:v>
                </c:pt>
                <c:pt idx="727">
                  <c:v>1.590969316596523E-2</c:v>
                </c:pt>
                <c:pt idx="728">
                  <c:v>1.4442434793198683E-2</c:v>
                </c:pt>
                <c:pt idx="729">
                  <c:v>1.8867852407117115E-2</c:v>
                </c:pt>
                <c:pt idx="730">
                  <c:v>1.4386765675441072E-2</c:v>
                </c:pt>
                <c:pt idx="731">
                  <c:v>1.614771878268511E-2</c:v>
                </c:pt>
                <c:pt idx="732">
                  <c:v>1.6454638313124978E-2</c:v>
                </c:pt>
                <c:pt idx="733">
                  <c:v>1.6896402966244544E-2</c:v>
                </c:pt>
                <c:pt idx="734">
                  <c:v>1.5221227558996757E-2</c:v>
                </c:pt>
                <c:pt idx="735">
                  <c:v>1.4747731365937839E-2</c:v>
                </c:pt>
                <c:pt idx="736">
                  <c:v>1.4386626068253847E-2</c:v>
                </c:pt>
                <c:pt idx="737">
                  <c:v>1.4689263077127908E-2</c:v>
                </c:pt>
                <c:pt idx="738">
                  <c:v>1.5619325551646654E-2</c:v>
                </c:pt>
                <c:pt idx="739">
                  <c:v>1.5845936554345425E-2</c:v>
                </c:pt>
                <c:pt idx="740">
                  <c:v>1.5223739116392708E-2</c:v>
                </c:pt>
                <c:pt idx="741">
                  <c:v>1.4944279054765431E-2</c:v>
                </c:pt>
                <c:pt idx="742">
                  <c:v>1.5079068876404488E-2</c:v>
                </c:pt>
                <c:pt idx="743">
                  <c:v>1.6920355722208111E-2</c:v>
                </c:pt>
                <c:pt idx="744">
                  <c:v>1.651509579884039E-2</c:v>
                </c:pt>
                <c:pt idx="745">
                  <c:v>1.469222451091049E-2</c:v>
                </c:pt>
                <c:pt idx="746">
                  <c:v>1.6715654620530779E-2</c:v>
                </c:pt>
                <c:pt idx="747">
                  <c:v>1.6789581197939794E-2</c:v>
                </c:pt>
                <c:pt idx="748">
                  <c:v>1.6075822841338742E-2</c:v>
                </c:pt>
                <c:pt idx="749">
                  <c:v>1.3880428836953803E-2</c:v>
                </c:pt>
                <c:pt idx="750">
                  <c:v>1.4145004270122229E-2</c:v>
                </c:pt>
                <c:pt idx="751">
                  <c:v>1.4871834238971917E-2</c:v>
                </c:pt>
                <c:pt idx="752">
                  <c:v>1.431393948815334E-2</c:v>
                </c:pt>
                <c:pt idx="753">
                  <c:v>1.7878949036918935E-2</c:v>
                </c:pt>
                <c:pt idx="754">
                  <c:v>1.6687398669837632E-2</c:v>
                </c:pt>
                <c:pt idx="755">
                  <c:v>1.4178162511117655E-2</c:v>
                </c:pt>
                <c:pt idx="756">
                  <c:v>1.7274122324453089E-2</c:v>
                </c:pt>
                <c:pt idx="757">
                  <c:v>1.7425773298270157E-2</c:v>
                </c:pt>
                <c:pt idx="758">
                  <c:v>1.5387311145680904E-2</c:v>
                </c:pt>
                <c:pt idx="759">
                  <c:v>1.5382770878760523E-2</c:v>
                </c:pt>
                <c:pt idx="760">
                  <c:v>1.4152151110517382E-2</c:v>
                </c:pt>
                <c:pt idx="761">
                  <c:v>1.4156762665165306E-2</c:v>
                </c:pt>
                <c:pt idx="762">
                  <c:v>1.4481204872972759E-2</c:v>
                </c:pt>
                <c:pt idx="763">
                  <c:v>1.7456266767691637E-2</c:v>
                </c:pt>
                <c:pt idx="764">
                  <c:v>1.7230522498479162E-2</c:v>
                </c:pt>
                <c:pt idx="765">
                  <c:v>1.4607682094662885E-2</c:v>
                </c:pt>
                <c:pt idx="766">
                  <c:v>1.6004354955143307E-2</c:v>
                </c:pt>
                <c:pt idx="767">
                  <c:v>1.7466943811930209E-2</c:v>
                </c:pt>
                <c:pt idx="768">
                  <c:v>1.6008757278902736E-2</c:v>
                </c:pt>
                <c:pt idx="769">
                  <c:v>1.5843517553256425E-2</c:v>
                </c:pt>
                <c:pt idx="770">
                  <c:v>1.3982200114789735E-2</c:v>
                </c:pt>
                <c:pt idx="771">
                  <c:v>1.4164383976502975E-2</c:v>
                </c:pt>
                <c:pt idx="772">
                  <c:v>1.582487069203635E-2</c:v>
                </c:pt>
                <c:pt idx="773">
                  <c:v>1.3987003368194764E-2</c:v>
                </c:pt>
                <c:pt idx="774">
                  <c:v>1.7252255184416455E-2</c:v>
                </c:pt>
                <c:pt idx="775">
                  <c:v>1.5810211671344152E-2</c:v>
                </c:pt>
                <c:pt idx="776">
                  <c:v>1.4056967020883994E-2</c:v>
                </c:pt>
                <c:pt idx="777">
                  <c:v>1.5807802214736089E-2</c:v>
                </c:pt>
                <c:pt idx="778">
                  <c:v>1.4656856339865326E-2</c:v>
                </c:pt>
                <c:pt idx="779">
                  <c:v>1.4851437630382569E-2</c:v>
                </c:pt>
                <c:pt idx="780">
                  <c:v>1.8953771392655677E-2</c:v>
                </c:pt>
                <c:pt idx="781">
                  <c:v>1.4096086494507869E-2</c:v>
                </c:pt>
                <c:pt idx="782">
                  <c:v>1.4362609761693949E-2</c:v>
                </c:pt>
                <c:pt idx="783">
                  <c:v>1.4571165162649419E-2</c:v>
                </c:pt>
                <c:pt idx="784">
                  <c:v>1.8085094013486441E-2</c:v>
                </c:pt>
                <c:pt idx="785">
                  <c:v>1.6553935637422204E-2</c:v>
                </c:pt>
                <c:pt idx="786">
                  <c:v>1.4245705751629379E-2</c:v>
                </c:pt>
                <c:pt idx="787">
                  <c:v>1.598376904133331E-2</c:v>
                </c:pt>
                <c:pt idx="788">
                  <c:v>1.7062908074361137E-2</c:v>
                </c:pt>
                <c:pt idx="789">
                  <c:v>1.7547945275687041E-2</c:v>
                </c:pt>
                <c:pt idx="790">
                  <c:v>1.4646334430597414E-2</c:v>
                </c:pt>
                <c:pt idx="791">
                  <c:v>1.7224189490167623E-2</c:v>
                </c:pt>
                <c:pt idx="792">
                  <c:v>1.5397488380226698E-2</c:v>
                </c:pt>
                <c:pt idx="793">
                  <c:v>1.4034652187835438E-2</c:v>
                </c:pt>
                <c:pt idx="794">
                  <c:v>1.6711600889345785E-2</c:v>
                </c:pt>
                <c:pt idx="795">
                  <c:v>1.5324701718164075E-2</c:v>
                </c:pt>
                <c:pt idx="796">
                  <c:v>1.4438176669093139E-2</c:v>
                </c:pt>
                <c:pt idx="797">
                  <c:v>1.5756343692000737E-2</c:v>
                </c:pt>
                <c:pt idx="798">
                  <c:v>1.6489905753815742E-2</c:v>
                </c:pt>
                <c:pt idx="799">
                  <c:v>1.4775336086794133E-2</c:v>
                </c:pt>
                <c:pt idx="800">
                  <c:v>1.9510135444360564E-2</c:v>
                </c:pt>
                <c:pt idx="801">
                  <c:v>1.5868149528759912E-2</c:v>
                </c:pt>
                <c:pt idx="802">
                  <c:v>1.4133726623387237E-2</c:v>
                </c:pt>
                <c:pt idx="803">
                  <c:v>1.4871479486875019E-2</c:v>
                </c:pt>
                <c:pt idx="804">
                  <c:v>1.5000415682346791E-2</c:v>
                </c:pt>
                <c:pt idx="805">
                  <c:v>1.5943988333543189E-2</c:v>
                </c:pt>
                <c:pt idx="806">
                  <c:v>1.5347628700010787E-2</c:v>
                </c:pt>
                <c:pt idx="807">
                  <c:v>1.5732643262637208E-2</c:v>
                </c:pt>
                <c:pt idx="808">
                  <c:v>1.4097205348076366E-2</c:v>
                </c:pt>
                <c:pt idx="809">
                  <c:v>1.7718953222527298E-2</c:v>
                </c:pt>
                <c:pt idx="810">
                  <c:v>1.5191607774427403E-2</c:v>
                </c:pt>
                <c:pt idx="811">
                  <c:v>1.7889266597264555E-2</c:v>
                </c:pt>
                <c:pt idx="812">
                  <c:v>1.5146994892029513E-2</c:v>
                </c:pt>
                <c:pt idx="813">
                  <c:v>1.6309304395854464E-2</c:v>
                </c:pt>
                <c:pt idx="814">
                  <c:v>1.6276813602669891E-2</c:v>
                </c:pt>
                <c:pt idx="815">
                  <c:v>1.4367319438111507E-2</c:v>
                </c:pt>
                <c:pt idx="816">
                  <c:v>1.997052584338483E-2</c:v>
                </c:pt>
                <c:pt idx="817">
                  <c:v>1.5852559122387873E-2</c:v>
                </c:pt>
                <c:pt idx="818">
                  <c:v>1.4079114886942523E-2</c:v>
                </c:pt>
                <c:pt idx="819">
                  <c:v>1.4476230422619387E-2</c:v>
                </c:pt>
                <c:pt idx="820">
                  <c:v>1.9216966826110272E-2</c:v>
                </c:pt>
                <c:pt idx="821">
                  <c:v>1.5737990285197585E-2</c:v>
                </c:pt>
                <c:pt idx="822">
                  <c:v>1.4797029349117188E-2</c:v>
                </c:pt>
                <c:pt idx="823">
                  <c:v>1.5362620880833736E-2</c:v>
                </c:pt>
                <c:pt idx="824">
                  <c:v>1.4742672572751497E-2</c:v>
                </c:pt>
                <c:pt idx="825">
                  <c:v>1.7100396335851697E-2</c:v>
                </c:pt>
                <c:pt idx="826">
                  <c:v>1.6242560556226436E-2</c:v>
                </c:pt>
                <c:pt idx="827">
                  <c:v>1.6818826866483297E-2</c:v>
                </c:pt>
                <c:pt idx="828">
                  <c:v>1.6080492411314033E-2</c:v>
                </c:pt>
                <c:pt idx="829">
                  <c:v>1.9780654257602132E-2</c:v>
                </c:pt>
                <c:pt idx="830">
                  <c:v>1.4235435640141625E-2</c:v>
                </c:pt>
                <c:pt idx="831">
                  <c:v>1.4279194153378912E-2</c:v>
                </c:pt>
                <c:pt idx="832">
                  <c:v>1.4920776132310892E-2</c:v>
                </c:pt>
                <c:pt idx="833">
                  <c:v>1.5974338889504787E-2</c:v>
                </c:pt>
                <c:pt idx="834">
                  <c:v>1.4363928447173354E-2</c:v>
                </c:pt>
                <c:pt idx="835">
                  <c:v>1.6798238231849668E-2</c:v>
                </c:pt>
                <c:pt idx="836">
                  <c:v>1.4492049272146952E-2</c:v>
                </c:pt>
                <c:pt idx="837">
                  <c:v>1.4540524595750334E-2</c:v>
                </c:pt>
                <c:pt idx="838">
                  <c:v>1.6468421646428231E-2</c:v>
                </c:pt>
                <c:pt idx="839">
                  <c:v>1.6327837581553248E-2</c:v>
                </c:pt>
                <c:pt idx="840">
                  <c:v>1.6527827189564612E-2</c:v>
                </c:pt>
                <c:pt idx="841">
                  <c:v>1.5989692153301219E-2</c:v>
                </c:pt>
                <c:pt idx="842">
                  <c:v>1.5651296667288751E-2</c:v>
                </c:pt>
                <c:pt idx="843">
                  <c:v>1.4542392010656475E-2</c:v>
                </c:pt>
                <c:pt idx="844">
                  <c:v>1.794546412038743E-2</c:v>
                </c:pt>
                <c:pt idx="845">
                  <c:v>1.528830959064521E-2</c:v>
                </c:pt>
                <c:pt idx="846">
                  <c:v>1.5292477375913903E-2</c:v>
                </c:pt>
                <c:pt idx="847">
                  <c:v>1.8466604283835279E-2</c:v>
                </c:pt>
                <c:pt idx="848">
                  <c:v>1.3918218982461285E-2</c:v>
                </c:pt>
                <c:pt idx="849">
                  <c:v>1.6561090969859638E-2</c:v>
                </c:pt>
                <c:pt idx="850">
                  <c:v>1.5203840190148806E-2</c:v>
                </c:pt>
                <c:pt idx="851">
                  <c:v>1.4730268047828902E-2</c:v>
                </c:pt>
                <c:pt idx="852">
                  <c:v>1.8152812342774115E-2</c:v>
                </c:pt>
                <c:pt idx="853">
                  <c:v>1.7830828106105784E-2</c:v>
                </c:pt>
                <c:pt idx="854">
                  <c:v>1.6815851698195858E-2</c:v>
                </c:pt>
                <c:pt idx="855">
                  <c:v>1.4695535471293746E-2</c:v>
                </c:pt>
                <c:pt idx="856">
                  <c:v>1.9067406804874138E-2</c:v>
                </c:pt>
                <c:pt idx="857">
                  <c:v>1.4090498709702658E-2</c:v>
                </c:pt>
                <c:pt idx="858">
                  <c:v>1.6688691126670197E-2</c:v>
                </c:pt>
                <c:pt idx="859">
                  <c:v>1.4132628581058116E-2</c:v>
                </c:pt>
                <c:pt idx="860">
                  <c:v>1.4039747685048802E-2</c:v>
                </c:pt>
                <c:pt idx="861">
                  <c:v>1.4174214066244884E-2</c:v>
                </c:pt>
                <c:pt idx="862">
                  <c:v>1.5755817129221878E-2</c:v>
                </c:pt>
                <c:pt idx="863">
                  <c:v>1.6286512509766257E-2</c:v>
                </c:pt>
                <c:pt idx="864">
                  <c:v>1.8670910542168791E-2</c:v>
                </c:pt>
                <c:pt idx="865">
                  <c:v>1.5608510643355252E-2</c:v>
                </c:pt>
                <c:pt idx="866">
                  <c:v>1.8095773386964296E-2</c:v>
                </c:pt>
                <c:pt idx="867">
                  <c:v>1.4270688165659419E-2</c:v>
                </c:pt>
                <c:pt idx="868">
                  <c:v>1.698349909717967E-2</c:v>
                </c:pt>
                <c:pt idx="869">
                  <c:v>1.4138166335737008E-2</c:v>
                </c:pt>
                <c:pt idx="870">
                  <c:v>1.3777564450432961E-2</c:v>
                </c:pt>
                <c:pt idx="871">
                  <c:v>1.5958281399024443E-2</c:v>
                </c:pt>
                <c:pt idx="872">
                  <c:v>1.4129795687425235E-2</c:v>
                </c:pt>
                <c:pt idx="873">
                  <c:v>1.5696609975164564E-2</c:v>
                </c:pt>
                <c:pt idx="874">
                  <c:v>1.435491092249447E-2</c:v>
                </c:pt>
                <c:pt idx="875">
                  <c:v>1.6366934876022823E-2</c:v>
                </c:pt>
                <c:pt idx="876">
                  <c:v>1.4340509294280407E-2</c:v>
                </c:pt>
                <c:pt idx="877">
                  <c:v>1.8129315913778893E-2</c:v>
                </c:pt>
                <c:pt idx="878">
                  <c:v>1.5299981071494587E-2</c:v>
                </c:pt>
                <c:pt idx="879">
                  <c:v>1.5844054456996329E-2</c:v>
                </c:pt>
                <c:pt idx="880">
                  <c:v>1.6332247929977957E-2</c:v>
                </c:pt>
                <c:pt idx="881">
                  <c:v>1.4306062175349459E-2</c:v>
                </c:pt>
                <c:pt idx="882">
                  <c:v>1.6715325283662607E-2</c:v>
                </c:pt>
                <c:pt idx="883">
                  <c:v>1.5930358865445443E-2</c:v>
                </c:pt>
                <c:pt idx="884">
                  <c:v>1.5486409492943852E-2</c:v>
                </c:pt>
                <c:pt idx="885">
                  <c:v>1.5508791031233657E-2</c:v>
                </c:pt>
                <c:pt idx="886">
                  <c:v>1.4837481514645418E-2</c:v>
                </c:pt>
                <c:pt idx="887">
                  <c:v>1.8534245998676761E-2</c:v>
                </c:pt>
                <c:pt idx="888">
                  <c:v>1.5596007313180272E-2</c:v>
                </c:pt>
                <c:pt idx="889">
                  <c:v>1.4038936115138262E-2</c:v>
                </c:pt>
                <c:pt idx="890">
                  <c:v>1.501859501324908E-2</c:v>
                </c:pt>
                <c:pt idx="891">
                  <c:v>1.5204783198362047E-2</c:v>
                </c:pt>
                <c:pt idx="892">
                  <c:v>1.6430400863347315E-2</c:v>
                </c:pt>
                <c:pt idx="893">
                  <c:v>1.4516806079412947E-2</c:v>
                </c:pt>
                <c:pt idx="894">
                  <c:v>1.4923097814164616E-2</c:v>
                </c:pt>
                <c:pt idx="895">
                  <c:v>1.4611680109683972E-2</c:v>
                </c:pt>
                <c:pt idx="896">
                  <c:v>1.5135477316429672E-2</c:v>
                </c:pt>
                <c:pt idx="897">
                  <c:v>1.4563425923257718E-2</c:v>
                </c:pt>
                <c:pt idx="898">
                  <c:v>1.5752485428524862E-2</c:v>
                </c:pt>
                <c:pt idx="899">
                  <c:v>1.5649968925703917E-2</c:v>
                </c:pt>
                <c:pt idx="900">
                  <c:v>1.3827330128287098E-2</c:v>
                </c:pt>
                <c:pt idx="901">
                  <c:v>1.8329287234226624E-2</c:v>
                </c:pt>
                <c:pt idx="902">
                  <c:v>1.6189470159824915E-2</c:v>
                </c:pt>
                <c:pt idx="903">
                  <c:v>1.4329593719434579E-2</c:v>
                </c:pt>
                <c:pt idx="904">
                  <c:v>1.6771835096240351E-2</c:v>
                </c:pt>
                <c:pt idx="905">
                  <c:v>1.595038436150388E-2</c:v>
                </c:pt>
                <c:pt idx="906">
                  <c:v>1.6408157750344363E-2</c:v>
                </c:pt>
                <c:pt idx="907">
                  <c:v>1.4928278539713931E-2</c:v>
                </c:pt>
                <c:pt idx="908">
                  <c:v>1.6304109870570519E-2</c:v>
                </c:pt>
                <c:pt idx="909">
                  <c:v>1.4516450305181471E-2</c:v>
                </c:pt>
                <c:pt idx="910">
                  <c:v>1.6175892396581966E-2</c:v>
                </c:pt>
                <c:pt idx="911">
                  <c:v>1.4585762313766109E-2</c:v>
                </c:pt>
                <c:pt idx="912">
                  <c:v>1.7514013310081851E-2</c:v>
                </c:pt>
                <c:pt idx="913">
                  <c:v>1.4530244956869925E-2</c:v>
                </c:pt>
                <c:pt idx="914">
                  <c:v>1.6700052243934914E-2</c:v>
                </c:pt>
                <c:pt idx="915">
                  <c:v>1.5812447359207216E-2</c:v>
                </c:pt>
                <c:pt idx="916">
                  <c:v>1.6502906972972679E-2</c:v>
                </c:pt>
                <c:pt idx="917">
                  <c:v>1.442135328009695E-2</c:v>
                </c:pt>
                <c:pt idx="918">
                  <c:v>1.4648723015338762E-2</c:v>
                </c:pt>
                <c:pt idx="919">
                  <c:v>1.5428001896428747E-2</c:v>
                </c:pt>
                <c:pt idx="920">
                  <c:v>1.6285191007956622E-2</c:v>
                </c:pt>
                <c:pt idx="921">
                  <c:v>1.7055507827751504E-2</c:v>
                </c:pt>
                <c:pt idx="922">
                  <c:v>1.6254118645802462E-2</c:v>
                </c:pt>
                <c:pt idx="923">
                  <c:v>1.3861749813523767E-2</c:v>
                </c:pt>
                <c:pt idx="924">
                  <c:v>1.499285079386929E-2</c:v>
                </c:pt>
                <c:pt idx="925">
                  <c:v>1.9175813600838979E-2</c:v>
                </c:pt>
                <c:pt idx="926">
                  <c:v>1.4636813424433084E-2</c:v>
                </c:pt>
                <c:pt idx="927">
                  <c:v>1.4935740325398733E-2</c:v>
                </c:pt>
                <c:pt idx="928">
                  <c:v>1.5414245050121308E-2</c:v>
                </c:pt>
                <c:pt idx="929">
                  <c:v>1.5842930995313146E-2</c:v>
                </c:pt>
                <c:pt idx="930">
                  <c:v>1.4187757823156814E-2</c:v>
                </c:pt>
                <c:pt idx="931">
                  <c:v>1.8369893641461753E-2</c:v>
                </c:pt>
                <c:pt idx="932">
                  <c:v>1.7739082042051459E-2</c:v>
                </c:pt>
                <c:pt idx="933">
                  <c:v>1.4885053133885995E-2</c:v>
                </c:pt>
                <c:pt idx="934">
                  <c:v>1.425989724375675E-2</c:v>
                </c:pt>
                <c:pt idx="935">
                  <c:v>1.4092440668060762E-2</c:v>
                </c:pt>
                <c:pt idx="936">
                  <c:v>1.5406770861666971E-2</c:v>
                </c:pt>
                <c:pt idx="937">
                  <c:v>1.5898933899525809E-2</c:v>
                </c:pt>
                <c:pt idx="938">
                  <c:v>1.9742878907948031E-2</c:v>
                </c:pt>
                <c:pt idx="939">
                  <c:v>1.4861193714698117E-2</c:v>
                </c:pt>
                <c:pt idx="940">
                  <c:v>1.4199929480827383E-2</c:v>
                </c:pt>
                <c:pt idx="941">
                  <c:v>1.6259250529571105E-2</c:v>
                </c:pt>
                <c:pt idx="942">
                  <c:v>1.9149897166649072E-2</c:v>
                </c:pt>
                <c:pt idx="943">
                  <c:v>1.6394409056257948E-2</c:v>
                </c:pt>
                <c:pt idx="944">
                  <c:v>1.4998457297546437E-2</c:v>
                </c:pt>
                <c:pt idx="945">
                  <c:v>1.5479549886826625E-2</c:v>
                </c:pt>
                <c:pt idx="946">
                  <c:v>1.770872132742219E-2</c:v>
                </c:pt>
                <c:pt idx="947">
                  <c:v>1.5858575044597284E-2</c:v>
                </c:pt>
                <c:pt idx="948">
                  <c:v>1.464595439219691E-2</c:v>
                </c:pt>
                <c:pt idx="949">
                  <c:v>1.6746832504937741E-2</c:v>
                </c:pt>
                <c:pt idx="950">
                  <c:v>1.7732757682140932E-2</c:v>
                </c:pt>
                <c:pt idx="951">
                  <c:v>1.5079555697783608E-2</c:v>
                </c:pt>
                <c:pt idx="952">
                  <c:v>1.8784632590700179E-2</c:v>
                </c:pt>
                <c:pt idx="953">
                  <c:v>1.7061511077757878E-2</c:v>
                </c:pt>
                <c:pt idx="954">
                  <c:v>1.4107484230574554E-2</c:v>
                </c:pt>
                <c:pt idx="955">
                  <c:v>1.4606722194980871E-2</c:v>
                </c:pt>
                <c:pt idx="956">
                  <c:v>1.4745984505608614E-2</c:v>
                </c:pt>
                <c:pt idx="957">
                  <c:v>1.3784479357186649E-2</c:v>
                </c:pt>
                <c:pt idx="958">
                  <c:v>1.4410530550424551E-2</c:v>
                </c:pt>
                <c:pt idx="959">
                  <c:v>1.6701112961552609E-2</c:v>
                </c:pt>
                <c:pt idx="960">
                  <c:v>1.4868714986154189E-2</c:v>
                </c:pt>
                <c:pt idx="961">
                  <c:v>1.7209513908301406E-2</c:v>
                </c:pt>
                <c:pt idx="962">
                  <c:v>1.488907113046424E-2</c:v>
                </c:pt>
                <c:pt idx="963">
                  <c:v>1.8238455645824572E-2</c:v>
                </c:pt>
                <c:pt idx="964">
                  <c:v>1.8078648133339183E-2</c:v>
                </c:pt>
                <c:pt idx="965">
                  <c:v>1.692666256225913E-2</c:v>
                </c:pt>
                <c:pt idx="966">
                  <c:v>1.6686621636410454E-2</c:v>
                </c:pt>
                <c:pt idx="967">
                  <c:v>1.5236639682138703E-2</c:v>
                </c:pt>
                <c:pt idx="968">
                  <c:v>1.5820668235569307E-2</c:v>
                </c:pt>
                <c:pt idx="969">
                  <c:v>1.7454401881878308E-2</c:v>
                </c:pt>
                <c:pt idx="970">
                  <c:v>1.8069019970132653E-2</c:v>
                </c:pt>
                <c:pt idx="971">
                  <c:v>1.5464763028613786E-2</c:v>
                </c:pt>
                <c:pt idx="972">
                  <c:v>1.5549440097572515E-2</c:v>
                </c:pt>
                <c:pt idx="973">
                  <c:v>1.4421273161224173E-2</c:v>
                </c:pt>
                <c:pt idx="974">
                  <c:v>1.8412193065771416E-2</c:v>
                </c:pt>
                <c:pt idx="975">
                  <c:v>1.4224233217474104E-2</c:v>
                </c:pt>
                <c:pt idx="976">
                  <c:v>1.4641581518751608E-2</c:v>
                </c:pt>
                <c:pt idx="977">
                  <c:v>1.5763481384312949E-2</c:v>
                </c:pt>
                <c:pt idx="978">
                  <c:v>1.5603131583246159E-2</c:v>
                </c:pt>
                <c:pt idx="979">
                  <c:v>1.5667040482539574E-2</c:v>
                </c:pt>
                <c:pt idx="980">
                  <c:v>1.6801230870401723E-2</c:v>
                </c:pt>
                <c:pt idx="981">
                  <c:v>1.578251651516718E-2</c:v>
                </c:pt>
                <c:pt idx="982">
                  <c:v>1.5707806776653753E-2</c:v>
                </c:pt>
                <c:pt idx="983">
                  <c:v>1.7639392088475564E-2</c:v>
                </c:pt>
                <c:pt idx="984">
                  <c:v>1.6076500169971128E-2</c:v>
                </c:pt>
                <c:pt idx="985">
                  <c:v>1.508302931028474E-2</c:v>
                </c:pt>
                <c:pt idx="986">
                  <c:v>1.466867705253882E-2</c:v>
                </c:pt>
                <c:pt idx="987">
                  <c:v>1.4825075561438385E-2</c:v>
                </c:pt>
                <c:pt idx="988">
                  <c:v>1.4329851447599906E-2</c:v>
                </c:pt>
                <c:pt idx="989">
                  <c:v>1.4976333325196475E-2</c:v>
                </c:pt>
                <c:pt idx="990">
                  <c:v>1.3794459770077105E-2</c:v>
                </c:pt>
                <c:pt idx="991">
                  <c:v>1.6768333334791972E-2</c:v>
                </c:pt>
                <c:pt idx="992">
                  <c:v>1.5942485693928619E-2</c:v>
                </c:pt>
                <c:pt idx="993">
                  <c:v>1.4847180697085927E-2</c:v>
                </c:pt>
                <c:pt idx="994">
                  <c:v>1.5399556845420345E-2</c:v>
                </c:pt>
                <c:pt idx="995">
                  <c:v>1.5490778066929655E-2</c:v>
                </c:pt>
                <c:pt idx="996">
                  <c:v>1.7960470280516651E-2</c:v>
                </c:pt>
                <c:pt idx="997">
                  <c:v>1.5832887712698321E-2</c:v>
                </c:pt>
                <c:pt idx="998">
                  <c:v>1.8302721513660004E-2</c:v>
                </c:pt>
                <c:pt idx="999">
                  <c:v>1.4065312254140119E-2</c:v>
                </c:pt>
                <c:pt idx="1000">
                  <c:v>1.4898781760157616E-2</c:v>
                </c:pt>
                <c:pt idx="1001">
                  <c:v>1.4081953315615634E-2</c:v>
                </c:pt>
              </c:numCache>
            </c:numRef>
          </c:xVal>
          <c:yVal>
            <c:numRef>
              <c:f>Assignment!$AH$61:$AH$1062</c:f>
              <c:numCache>
                <c:formatCode>0.0000%</c:formatCode>
                <c:ptCount val="1002"/>
                <c:pt idx="0">
                  <c:v>0.41440017461175715</c:v>
                </c:pt>
                <c:pt idx="1">
                  <c:v>0.13357958737780029</c:v>
                </c:pt>
                <c:pt idx="2">
                  <c:v>0.24334128881936004</c:v>
                </c:pt>
                <c:pt idx="3">
                  <c:v>1.0880252743842507E-2</c:v>
                </c:pt>
                <c:pt idx="4">
                  <c:v>0.13595967840066422</c:v>
                </c:pt>
                <c:pt idx="5">
                  <c:v>9.393451959025656E-2</c:v>
                </c:pt>
                <c:pt idx="6">
                  <c:v>0.12157508307015696</c:v>
                </c:pt>
                <c:pt idx="7">
                  <c:v>-4.7380635642173194E-3</c:v>
                </c:pt>
                <c:pt idx="8">
                  <c:v>2.1707310225172385E-2</c:v>
                </c:pt>
                <c:pt idx="9">
                  <c:v>6.1504596002204856E-2</c:v>
                </c:pt>
                <c:pt idx="10">
                  <c:v>4.6690805834989232E-2</c:v>
                </c:pt>
                <c:pt idx="11">
                  <c:v>0.32915949123650301</c:v>
                </c:pt>
                <c:pt idx="12">
                  <c:v>0.15265242463598655</c:v>
                </c:pt>
                <c:pt idx="13">
                  <c:v>0.23198908513448879</c:v>
                </c:pt>
                <c:pt idx="14">
                  <c:v>0.13979324868920959</c:v>
                </c:pt>
                <c:pt idx="15">
                  <c:v>0.18180363685087031</c:v>
                </c:pt>
                <c:pt idx="16">
                  <c:v>0.12540552878681974</c:v>
                </c:pt>
                <c:pt idx="17">
                  <c:v>0.21043203970762633</c:v>
                </c:pt>
                <c:pt idx="18">
                  <c:v>0.11020905751400811</c:v>
                </c:pt>
                <c:pt idx="19">
                  <c:v>0.1770916897253281</c:v>
                </c:pt>
                <c:pt idx="20">
                  <c:v>0.22392357955279574</c:v>
                </c:pt>
                <c:pt idx="21">
                  <c:v>0.36800580788774429</c:v>
                </c:pt>
                <c:pt idx="22">
                  <c:v>6.9085060957845917E-2</c:v>
                </c:pt>
                <c:pt idx="23">
                  <c:v>3.8179510756860928E-2</c:v>
                </c:pt>
                <c:pt idx="24">
                  <c:v>0.13818074141967765</c:v>
                </c:pt>
                <c:pt idx="25">
                  <c:v>9.3291056520091453E-3</c:v>
                </c:pt>
                <c:pt idx="26">
                  <c:v>0.14762952028079707</c:v>
                </c:pt>
                <c:pt idx="27">
                  <c:v>0.23531638584983133</c:v>
                </c:pt>
                <c:pt idx="28">
                  <c:v>-2.1007379041018237E-2</c:v>
                </c:pt>
                <c:pt idx="29">
                  <c:v>0.23002631221210057</c:v>
                </c:pt>
                <c:pt idx="30">
                  <c:v>-1.204686077345634E-2</c:v>
                </c:pt>
                <c:pt idx="31">
                  <c:v>0.12185097968759838</c:v>
                </c:pt>
                <c:pt idx="32">
                  <c:v>0.20814964257594584</c:v>
                </c:pt>
                <c:pt idx="33">
                  <c:v>0.10180464372522469</c:v>
                </c:pt>
                <c:pt idx="34">
                  <c:v>0.26328625747275197</c:v>
                </c:pt>
                <c:pt idx="35">
                  <c:v>0.17085385387592275</c:v>
                </c:pt>
                <c:pt idx="36">
                  <c:v>4.863605638464763E-2</c:v>
                </c:pt>
                <c:pt idx="37">
                  <c:v>7.0661162824760718E-2</c:v>
                </c:pt>
                <c:pt idx="38">
                  <c:v>0.16711283164344382</c:v>
                </c:pt>
                <c:pt idx="39">
                  <c:v>8.873000408413817E-2</c:v>
                </c:pt>
                <c:pt idx="40">
                  <c:v>0.17677193585793899</c:v>
                </c:pt>
                <c:pt idx="41">
                  <c:v>0.16220345696289268</c:v>
                </c:pt>
                <c:pt idx="42">
                  <c:v>0.1995977609164441</c:v>
                </c:pt>
                <c:pt idx="43">
                  <c:v>0.14991087901402211</c:v>
                </c:pt>
                <c:pt idx="44">
                  <c:v>0.1686248500886682</c:v>
                </c:pt>
                <c:pt idx="45">
                  <c:v>0.12699230472928452</c:v>
                </c:pt>
                <c:pt idx="46">
                  <c:v>-4.8795592976004526E-2</c:v>
                </c:pt>
                <c:pt idx="47">
                  <c:v>0.19641017608137223</c:v>
                </c:pt>
                <c:pt idx="48">
                  <c:v>-5.6260680461516228E-2</c:v>
                </c:pt>
                <c:pt idx="49">
                  <c:v>0.14443630854080422</c:v>
                </c:pt>
                <c:pt idx="50">
                  <c:v>0.2320601052274314</c:v>
                </c:pt>
                <c:pt idx="51">
                  <c:v>0.18882224445471113</c:v>
                </c:pt>
                <c:pt idx="52">
                  <c:v>6.1369416405185194E-2</c:v>
                </c:pt>
                <c:pt idx="53">
                  <c:v>0.10588139148989179</c:v>
                </c:pt>
                <c:pt idx="54">
                  <c:v>7.9127667192137666E-2</c:v>
                </c:pt>
                <c:pt idx="55">
                  <c:v>0.15486956347441219</c:v>
                </c:pt>
                <c:pt idx="56">
                  <c:v>0.15335659220291978</c:v>
                </c:pt>
                <c:pt idx="57">
                  <c:v>0.24387361108726019</c:v>
                </c:pt>
                <c:pt idx="58">
                  <c:v>3.4507699538875211E-2</c:v>
                </c:pt>
                <c:pt idx="59">
                  <c:v>0.11160075515492844</c:v>
                </c:pt>
                <c:pt idx="60">
                  <c:v>5.1465771973798827E-3</c:v>
                </c:pt>
                <c:pt idx="61">
                  <c:v>8.9480731653923548E-2</c:v>
                </c:pt>
                <c:pt idx="62">
                  <c:v>2.282824059683887E-2</c:v>
                </c:pt>
                <c:pt idx="63">
                  <c:v>0.17692803500993337</c:v>
                </c:pt>
                <c:pt idx="64">
                  <c:v>6.3871984952447614E-2</c:v>
                </c:pt>
                <c:pt idx="65">
                  <c:v>1.813193169725439E-2</c:v>
                </c:pt>
                <c:pt idx="66">
                  <c:v>4.7292434274354873E-2</c:v>
                </c:pt>
                <c:pt idx="67">
                  <c:v>8.5602070435517777E-2</c:v>
                </c:pt>
                <c:pt idx="68">
                  <c:v>0.16814875507622629</c:v>
                </c:pt>
                <c:pt idx="69">
                  <c:v>1.1286828184656948E-2</c:v>
                </c:pt>
                <c:pt idx="70">
                  <c:v>1.8634021571853863E-2</c:v>
                </c:pt>
                <c:pt idx="71">
                  <c:v>0.19866115997716521</c:v>
                </c:pt>
                <c:pt idx="72">
                  <c:v>0.11828479791963173</c:v>
                </c:pt>
                <c:pt idx="73">
                  <c:v>0.20483657370033703</c:v>
                </c:pt>
                <c:pt idx="74">
                  <c:v>0.11172295660920231</c:v>
                </c:pt>
                <c:pt idx="75">
                  <c:v>0.20449345604389124</c:v>
                </c:pt>
                <c:pt idx="76">
                  <c:v>8.6302743398553955E-2</c:v>
                </c:pt>
                <c:pt idx="77">
                  <c:v>0.17096250340358898</c:v>
                </c:pt>
                <c:pt idx="78">
                  <c:v>0.20558102191925062</c:v>
                </c:pt>
                <c:pt idx="79">
                  <c:v>0.3773590576427302</c:v>
                </c:pt>
                <c:pt idx="80">
                  <c:v>0.1733679867731085</c:v>
                </c:pt>
                <c:pt idx="81">
                  <c:v>-6.020488173135595E-2</c:v>
                </c:pt>
                <c:pt idx="82">
                  <c:v>0.10241036459307656</c:v>
                </c:pt>
                <c:pt idx="83">
                  <c:v>0.24562834731476788</c:v>
                </c:pt>
                <c:pt idx="84">
                  <c:v>0.14484411036023315</c:v>
                </c:pt>
                <c:pt idx="85">
                  <c:v>0.15747252637249215</c:v>
                </c:pt>
                <c:pt idx="86">
                  <c:v>0.2430377977556426</c:v>
                </c:pt>
                <c:pt idx="87">
                  <c:v>3.3987028224089416E-2</c:v>
                </c:pt>
                <c:pt idx="88">
                  <c:v>0.24663894281154969</c:v>
                </c:pt>
                <c:pt idx="89">
                  <c:v>0.13056438269967591</c:v>
                </c:pt>
                <c:pt idx="90">
                  <c:v>8.3996507678487681E-2</c:v>
                </c:pt>
                <c:pt idx="91">
                  <c:v>0.17909816280104607</c:v>
                </c:pt>
                <c:pt idx="92">
                  <c:v>1.3912246141879116E-2</c:v>
                </c:pt>
                <c:pt idx="93">
                  <c:v>0.15539237754750121</c:v>
                </c:pt>
                <c:pt idx="94">
                  <c:v>0.15966540714971378</c:v>
                </c:pt>
                <c:pt idx="95">
                  <c:v>0.33223308380219807</c:v>
                </c:pt>
                <c:pt idx="96">
                  <c:v>-4.4667866379730359E-2</c:v>
                </c:pt>
                <c:pt idx="97">
                  <c:v>9.579588167565814E-2</c:v>
                </c:pt>
                <c:pt idx="98">
                  <c:v>4.519795338107864E-2</c:v>
                </c:pt>
                <c:pt idx="99">
                  <c:v>0.15633142555130758</c:v>
                </c:pt>
                <c:pt idx="100">
                  <c:v>0.11280824131193583</c:v>
                </c:pt>
                <c:pt idx="101">
                  <c:v>5.8802881645894131E-2</c:v>
                </c:pt>
                <c:pt idx="102">
                  <c:v>3.6030760179135313E-2</c:v>
                </c:pt>
                <c:pt idx="103">
                  <c:v>0.16946143280233888</c:v>
                </c:pt>
                <c:pt idx="104">
                  <c:v>0.11160669129647621</c:v>
                </c:pt>
                <c:pt idx="105">
                  <c:v>0.13214361922315149</c:v>
                </c:pt>
                <c:pt idx="106">
                  <c:v>0.17700523929451978</c:v>
                </c:pt>
                <c:pt idx="107">
                  <c:v>0.13904099927282945</c:v>
                </c:pt>
                <c:pt idx="108">
                  <c:v>0.23622926959830676</c:v>
                </c:pt>
                <c:pt idx="109">
                  <c:v>-1.0156973782529367E-2</c:v>
                </c:pt>
                <c:pt idx="110">
                  <c:v>0.19524771057228879</c:v>
                </c:pt>
                <c:pt idx="111">
                  <c:v>0.14973655982184933</c:v>
                </c:pt>
                <c:pt idx="112">
                  <c:v>0.13595055710549228</c:v>
                </c:pt>
                <c:pt idx="113">
                  <c:v>0.10159489499368068</c:v>
                </c:pt>
                <c:pt idx="114">
                  <c:v>0.10509874504804718</c:v>
                </c:pt>
                <c:pt idx="115">
                  <c:v>4.8634943247919241E-2</c:v>
                </c:pt>
                <c:pt idx="116">
                  <c:v>0.36188983684393827</c:v>
                </c:pt>
                <c:pt idx="117">
                  <c:v>0.24435774092857648</c:v>
                </c:pt>
                <c:pt idx="118">
                  <c:v>0.16283411696277317</c:v>
                </c:pt>
                <c:pt idx="119">
                  <c:v>0.14052708098387889</c:v>
                </c:pt>
                <c:pt idx="120">
                  <c:v>0.13836025920221856</c:v>
                </c:pt>
                <c:pt idx="121">
                  <c:v>1.3514050339526761E-2</c:v>
                </c:pt>
                <c:pt idx="122">
                  <c:v>1.006233350907795E-2</c:v>
                </c:pt>
                <c:pt idx="123">
                  <c:v>0.2662804688851319</c:v>
                </c:pt>
                <c:pt idx="124">
                  <c:v>0.17404863854673958</c:v>
                </c:pt>
                <c:pt idx="125">
                  <c:v>0.21834750882480508</c:v>
                </c:pt>
                <c:pt idx="126">
                  <c:v>0.20164740567702119</c:v>
                </c:pt>
                <c:pt idx="127">
                  <c:v>9.9015541443606983E-2</c:v>
                </c:pt>
                <c:pt idx="128">
                  <c:v>0.19014306869257247</c:v>
                </c:pt>
                <c:pt idx="129">
                  <c:v>0.10614412295250812</c:v>
                </c:pt>
                <c:pt idx="130">
                  <c:v>0.29038512778322101</c:v>
                </c:pt>
                <c:pt idx="131">
                  <c:v>0.18535616073059452</c:v>
                </c:pt>
                <c:pt idx="132">
                  <c:v>0.26282143091274141</c:v>
                </c:pt>
                <c:pt idx="133">
                  <c:v>0.19151331047892581</c:v>
                </c:pt>
                <c:pt idx="134">
                  <c:v>0.15351294363625534</c:v>
                </c:pt>
                <c:pt idx="135">
                  <c:v>0.23148836643519663</c:v>
                </c:pt>
                <c:pt idx="136">
                  <c:v>0.24095972651172293</c:v>
                </c:pt>
                <c:pt idx="137">
                  <c:v>6.6743838315936402E-2</c:v>
                </c:pt>
                <c:pt idx="138">
                  <c:v>0.1898909052857467</c:v>
                </c:pt>
                <c:pt idx="139">
                  <c:v>0.15045508185531584</c:v>
                </c:pt>
                <c:pt idx="140">
                  <c:v>6.4595351574262008E-2</c:v>
                </c:pt>
                <c:pt idx="141">
                  <c:v>0.4443741997877737</c:v>
                </c:pt>
                <c:pt idx="142">
                  <c:v>0.14569077121341215</c:v>
                </c:pt>
                <c:pt idx="143">
                  <c:v>0.35925730092704511</c:v>
                </c:pt>
                <c:pt idx="144">
                  <c:v>0.26418844612249442</c:v>
                </c:pt>
                <c:pt idx="145">
                  <c:v>0.12914830177883574</c:v>
                </c:pt>
                <c:pt idx="146">
                  <c:v>0.17611338425671316</c:v>
                </c:pt>
                <c:pt idx="147">
                  <c:v>0.11789744019764256</c:v>
                </c:pt>
                <c:pt idx="148">
                  <c:v>0.30073905914286342</c:v>
                </c:pt>
                <c:pt idx="149">
                  <c:v>6.3589835121326932E-2</c:v>
                </c:pt>
                <c:pt idx="150">
                  <c:v>0.22111402273600411</c:v>
                </c:pt>
                <c:pt idx="151">
                  <c:v>0.18967547199355331</c:v>
                </c:pt>
                <c:pt idx="152">
                  <c:v>0.22861793472028735</c:v>
                </c:pt>
                <c:pt idx="153">
                  <c:v>-9.2526386870048147E-3</c:v>
                </c:pt>
                <c:pt idx="154">
                  <c:v>9.09135651417117E-2</c:v>
                </c:pt>
                <c:pt idx="155">
                  <c:v>-4.0963794771069387E-2</c:v>
                </c:pt>
                <c:pt idx="156">
                  <c:v>5.081286246483635E-2</c:v>
                </c:pt>
                <c:pt idx="157">
                  <c:v>0.3282044202538042</c:v>
                </c:pt>
                <c:pt idx="158">
                  <c:v>0.16617120882367842</c:v>
                </c:pt>
                <c:pt idx="159">
                  <c:v>0.14760490632138351</c:v>
                </c:pt>
                <c:pt idx="160">
                  <c:v>7.9767620074313705E-2</c:v>
                </c:pt>
                <c:pt idx="161">
                  <c:v>0.16908451887498099</c:v>
                </c:pt>
                <c:pt idx="162">
                  <c:v>0.11645988760158847</c:v>
                </c:pt>
                <c:pt idx="163">
                  <c:v>0.30074973089612067</c:v>
                </c:pt>
                <c:pt idx="164">
                  <c:v>0.10712798925949767</c:v>
                </c:pt>
                <c:pt idx="165">
                  <c:v>0.13485378484523119</c:v>
                </c:pt>
                <c:pt idx="166">
                  <c:v>0.21297249477031657</c:v>
                </c:pt>
                <c:pt idx="167">
                  <c:v>4.6970752078063505E-2</c:v>
                </c:pt>
                <c:pt idx="168">
                  <c:v>9.7471585197725252E-2</c:v>
                </c:pt>
                <c:pt idx="169">
                  <c:v>4.2327183252316922E-2</c:v>
                </c:pt>
                <c:pt idx="170">
                  <c:v>8.9912592292869603E-2</c:v>
                </c:pt>
                <c:pt idx="171">
                  <c:v>0.1639752841992389</c:v>
                </c:pt>
                <c:pt idx="172">
                  <c:v>0.24828617933938513</c:v>
                </c:pt>
                <c:pt idx="173">
                  <c:v>-5.6815414056941613E-2</c:v>
                </c:pt>
                <c:pt idx="174">
                  <c:v>9.7984989965756192E-2</c:v>
                </c:pt>
                <c:pt idx="175">
                  <c:v>0.2110421274574493</c:v>
                </c:pt>
                <c:pt idx="176">
                  <c:v>0.20855666530483818</c:v>
                </c:pt>
                <c:pt idx="177">
                  <c:v>0.19563699081822727</c:v>
                </c:pt>
                <c:pt idx="178">
                  <c:v>0.13424211047962697</c:v>
                </c:pt>
                <c:pt idx="179">
                  <c:v>0.29262702508975119</c:v>
                </c:pt>
                <c:pt idx="180">
                  <c:v>7.8239705302270562E-2</c:v>
                </c:pt>
                <c:pt idx="181">
                  <c:v>9.9889850145795822E-2</c:v>
                </c:pt>
                <c:pt idx="182">
                  <c:v>0.22610955675959471</c:v>
                </c:pt>
                <c:pt idx="183">
                  <c:v>0.14361838221913234</c:v>
                </c:pt>
                <c:pt idx="184">
                  <c:v>0.34736323891888321</c:v>
                </c:pt>
                <c:pt idx="185">
                  <c:v>0.14109873980804932</c:v>
                </c:pt>
                <c:pt idx="186">
                  <c:v>0.23119737859348918</c:v>
                </c:pt>
                <c:pt idx="187">
                  <c:v>0.13307343622589596</c:v>
                </c:pt>
                <c:pt idx="188">
                  <c:v>8.0847259792150822E-2</c:v>
                </c:pt>
                <c:pt idx="189">
                  <c:v>0.1393241240522814</c:v>
                </c:pt>
                <c:pt idx="190">
                  <c:v>0.13046109549124266</c:v>
                </c:pt>
                <c:pt idx="191">
                  <c:v>0.12404924644601482</c:v>
                </c:pt>
                <c:pt idx="192">
                  <c:v>0.34964407451906471</c:v>
                </c:pt>
                <c:pt idx="193">
                  <c:v>0.15285530747427176</c:v>
                </c:pt>
                <c:pt idx="194">
                  <c:v>0.14842742927427047</c:v>
                </c:pt>
                <c:pt idx="195">
                  <c:v>0.17406597145253891</c:v>
                </c:pt>
                <c:pt idx="196">
                  <c:v>3.0657034618500438E-2</c:v>
                </c:pt>
                <c:pt idx="197">
                  <c:v>-3.5397013172113884E-3</c:v>
                </c:pt>
                <c:pt idx="198">
                  <c:v>4.6450888163777501E-2</c:v>
                </c:pt>
                <c:pt idx="199">
                  <c:v>0.11728535964185888</c:v>
                </c:pt>
                <c:pt idx="200">
                  <c:v>0.17390533775301692</c:v>
                </c:pt>
                <c:pt idx="201">
                  <c:v>0.22067613441394129</c:v>
                </c:pt>
                <c:pt idx="202">
                  <c:v>0.50232848635515304</c:v>
                </c:pt>
                <c:pt idx="203">
                  <c:v>0.16926568826518212</c:v>
                </c:pt>
                <c:pt idx="204">
                  <c:v>5.4507829291470342E-2</c:v>
                </c:pt>
                <c:pt idx="205">
                  <c:v>0.1577780463152772</c:v>
                </c:pt>
                <c:pt idx="206">
                  <c:v>0.13818525715287389</c:v>
                </c:pt>
                <c:pt idx="207">
                  <c:v>0.15339900417263455</c:v>
                </c:pt>
                <c:pt idx="208">
                  <c:v>0.10305561670049902</c:v>
                </c:pt>
                <c:pt idx="209">
                  <c:v>0.32023309620624807</c:v>
                </c:pt>
                <c:pt idx="210">
                  <c:v>0.13084373105434272</c:v>
                </c:pt>
                <c:pt idx="211">
                  <c:v>-1.2682516772286975E-2</c:v>
                </c:pt>
                <c:pt idx="212">
                  <c:v>0.15868340760639216</c:v>
                </c:pt>
                <c:pt idx="213">
                  <c:v>0.27543779961451759</c:v>
                </c:pt>
                <c:pt idx="214">
                  <c:v>0.11353278959311644</c:v>
                </c:pt>
                <c:pt idx="215">
                  <c:v>0.11270668962477381</c:v>
                </c:pt>
                <c:pt idx="216">
                  <c:v>0.13337980413518108</c:v>
                </c:pt>
                <c:pt idx="217">
                  <c:v>0.26198666593740838</c:v>
                </c:pt>
                <c:pt idx="218">
                  <c:v>8.3245545783510469E-2</c:v>
                </c:pt>
                <c:pt idx="219">
                  <c:v>0.12388518810508771</c:v>
                </c:pt>
                <c:pt idx="220">
                  <c:v>0.23666607125923514</c:v>
                </c:pt>
                <c:pt idx="221">
                  <c:v>7.0887856404778571E-2</c:v>
                </c:pt>
                <c:pt idx="222">
                  <c:v>0.22692020179398537</c:v>
                </c:pt>
                <c:pt idx="223">
                  <c:v>8.7016273795473414E-2</c:v>
                </c:pt>
                <c:pt idx="224">
                  <c:v>9.6074582340098441E-2</c:v>
                </c:pt>
                <c:pt idx="225">
                  <c:v>0.14939103467837073</c:v>
                </c:pt>
                <c:pt idx="226">
                  <c:v>0.20206441907829967</c:v>
                </c:pt>
                <c:pt idx="227">
                  <c:v>0.10975523514599705</c:v>
                </c:pt>
                <c:pt idx="228">
                  <c:v>7.6082596344413431E-2</c:v>
                </c:pt>
                <c:pt idx="229">
                  <c:v>6.9702309307259791E-2</c:v>
                </c:pt>
                <c:pt idx="230">
                  <c:v>7.2373693154729898E-2</c:v>
                </c:pt>
                <c:pt idx="231">
                  <c:v>0.14222189293784326</c:v>
                </c:pt>
                <c:pt idx="232">
                  <c:v>0.2375567376937629</c:v>
                </c:pt>
                <c:pt idx="233">
                  <c:v>0.17708698993339375</c:v>
                </c:pt>
                <c:pt idx="234">
                  <c:v>0.18095385227567146</c:v>
                </c:pt>
                <c:pt idx="235">
                  <c:v>0.21091749076457528</c:v>
                </c:pt>
                <c:pt idx="236">
                  <c:v>0.20029004399400874</c:v>
                </c:pt>
                <c:pt idx="237">
                  <c:v>2.3595118991703183E-2</c:v>
                </c:pt>
                <c:pt idx="238">
                  <c:v>0.15756607477904799</c:v>
                </c:pt>
                <c:pt idx="239">
                  <c:v>4.4312457279726152E-2</c:v>
                </c:pt>
                <c:pt idx="240">
                  <c:v>0.13044744984700404</c:v>
                </c:pt>
                <c:pt idx="241">
                  <c:v>9.5445842295372438E-2</c:v>
                </c:pt>
                <c:pt idx="242">
                  <c:v>0.17904657074215469</c:v>
                </c:pt>
                <c:pt idx="243">
                  <c:v>0.34146172954612819</c:v>
                </c:pt>
                <c:pt idx="244">
                  <c:v>5.5710829799796281E-2</c:v>
                </c:pt>
                <c:pt idx="245">
                  <c:v>0.13120555458296168</c:v>
                </c:pt>
                <c:pt idx="246">
                  <c:v>2.8629155362302233E-2</c:v>
                </c:pt>
                <c:pt idx="247">
                  <c:v>0.26437300982902168</c:v>
                </c:pt>
                <c:pt idx="248">
                  <c:v>0.20332171027851503</c:v>
                </c:pt>
                <c:pt idx="249">
                  <c:v>0.21279695431617038</c:v>
                </c:pt>
                <c:pt idx="250">
                  <c:v>0.39563578684852918</c:v>
                </c:pt>
                <c:pt idx="251">
                  <c:v>0.14966985902211805</c:v>
                </c:pt>
                <c:pt idx="252">
                  <c:v>0.2562702432988222</c:v>
                </c:pt>
                <c:pt idx="253">
                  <c:v>0.22642476912856185</c:v>
                </c:pt>
                <c:pt idx="254">
                  <c:v>3.7840112545875139E-2</c:v>
                </c:pt>
                <c:pt idx="255">
                  <c:v>9.6185363057630383E-2</c:v>
                </c:pt>
                <c:pt idx="256">
                  <c:v>-2.8788889070531183E-2</c:v>
                </c:pt>
                <c:pt idx="257">
                  <c:v>4.0081223021518578E-2</c:v>
                </c:pt>
                <c:pt idx="258">
                  <c:v>0.15505783799982009</c:v>
                </c:pt>
                <c:pt idx="259">
                  <c:v>4.5219663527742773E-3</c:v>
                </c:pt>
                <c:pt idx="260">
                  <c:v>5.5196998021782628E-2</c:v>
                </c:pt>
                <c:pt idx="261">
                  <c:v>-7.7455955604731105E-2</c:v>
                </c:pt>
                <c:pt idx="262">
                  <c:v>0.27365884050050082</c:v>
                </c:pt>
                <c:pt idx="263">
                  <c:v>-2.2253542260800646E-2</c:v>
                </c:pt>
                <c:pt idx="264">
                  <c:v>0.11295492724994552</c:v>
                </c:pt>
                <c:pt idx="265">
                  <c:v>0.11135767741466472</c:v>
                </c:pt>
                <c:pt idx="266">
                  <c:v>0.16832204488650593</c:v>
                </c:pt>
                <c:pt idx="267">
                  <c:v>0.1096157630520577</c:v>
                </c:pt>
                <c:pt idx="268">
                  <c:v>7.276480856711498E-2</c:v>
                </c:pt>
                <c:pt idx="269">
                  <c:v>0.24073238038869493</c:v>
                </c:pt>
                <c:pt idx="270">
                  <c:v>0.12550059276408049</c:v>
                </c:pt>
                <c:pt idx="271">
                  <c:v>0.13974585104516984</c:v>
                </c:pt>
                <c:pt idx="272">
                  <c:v>6.4813433037176557E-3</c:v>
                </c:pt>
                <c:pt idx="273">
                  <c:v>9.3423219601625002E-2</c:v>
                </c:pt>
                <c:pt idx="274">
                  <c:v>0.18963625399198983</c:v>
                </c:pt>
                <c:pt idx="275">
                  <c:v>0.10380733141595722</c:v>
                </c:pt>
                <c:pt idx="276">
                  <c:v>0.12563196530156648</c:v>
                </c:pt>
                <c:pt idx="277">
                  <c:v>0.18874113451601526</c:v>
                </c:pt>
                <c:pt idx="278">
                  <c:v>0.13723840503433851</c:v>
                </c:pt>
                <c:pt idx="279">
                  <c:v>-1.9980730905296715E-2</c:v>
                </c:pt>
                <c:pt idx="280">
                  <c:v>0.21395901478945809</c:v>
                </c:pt>
                <c:pt idx="281">
                  <c:v>0.15207079465832946</c:v>
                </c:pt>
                <c:pt idx="282">
                  <c:v>0.14194838980224134</c:v>
                </c:pt>
                <c:pt idx="283">
                  <c:v>0.2306090272454791</c:v>
                </c:pt>
                <c:pt idx="284">
                  <c:v>0.1789623993475605</c:v>
                </c:pt>
                <c:pt idx="285">
                  <c:v>0.21858685702127686</c:v>
                </c:pt>
                <c:pt idx="286">
                  <c:v>0.19815224499732226</c:v>
                </c:pt>
                <c:pt idx="287">
                  <c:v>0.10845291936719934</c:v>
                </c:pt>
                <c:pt idx="288">
                  <c:v>8.8400828852891536E-3</c:v>
                </c:pt>
                <c:pt idx="289">
                  <c:v>0.12492408223547161</c:v>
                </c:pt>
                <c:pt idx="290">
                  <c:v>9.625460429014468E-2</c:v>
                </c:pt>
                <c:pt idx="291">
                  <c:v>0.19024744550272954</c:v>
                </c:pt>
                <c:pt idx="292">
                  <c:v>3.0515992147540694E-2</c:v>
                </c:pt>
                <c:pt idx="293">
                  <c:v>0.13142346869620461</c:v>
                </c:pt>
                <c:pt idx="294">
                  <c:v>0.11446224135074796</c:v>
                </c:pt>
                <c:pt idx="295">
                  <c:v>-1.0764898726590172E-2</c:v>
                </c:pt>
                <c:pt idx="296">
                  <c:v>9.4077953546283094E-2</c:v>
                </c:pt>
                <c:pt idx="297">
                  <c:v>0.31747353293010372</c:v>
                </c:pt>
                <c:pt idx="298">
                  <c:v>0.16607859928477328</c:v>
                </c:pt>
                <c:pt idx="299">
                  <c:v>0.13754399701063275</c:v>
                </c:pt>
                <c:pt idx="300">
                  <c:v>0.13593363623908383</c:v>
                </c:pt>
                <c:pt idx="301">
                  <c:v>8.760786369087796E-2</c:v>
                </c:pt>
                <c:pt idx="302">
                  <c:v>0.39037019598799355</c:v>
                </c:pt>
                <c:pt idx="303">
                  <c:v>0.1147242232516244</c:v>
                </c:pt>
                <c:pt idx="304">
                  <c:v>0.28980208909788641</c:v>
                </c:pt>
                <c:pt idx="305">
                  <c:v>9.0947280932186125E-2</c:v>
                </c:pt>
                <c:pt idx="306">
                  <c:v>0.23508445531495997</c:v>
                </c:pt>
                <c:pt idx="307">
                  <c:v>8.2106661178634646E-2</c:v>
                </c:pt>
                <c:pt idx="308">
                  <c:v>0.15507207597957667</c:v>
                </c:pt>
                <c:pt idx="309">
                  <c:v>0.25032934003651425</c:v>
                </c:pt>
                <c:pt idx="310">
                  <c:v>1.8858836351118423E-2</c:v>
                </c:pt>
                <c:pt idx="311">
                  <c:v>2.6097612133208787E-2</c:v>
                </c:pt>
                <c:pt idx="312">
                  <c:v>0.12489841793812245</c:v>
                </c:pt>
                <c:pt idx="313">
                  <c:v>0.17337714707115334</c:v>
                </c:pt>
                <c:pt idx="314">
                  <c:v>0.27798827228237355</c:v>
                </c:pt>
                <c:pt idx="315">
                  <c:v>0.14418424858248785</c:v>
                </c:pt>
                <c:pt idx="316">
                  <c:v>0.14851880853488442</c:v>
                </c:pt>
                <c:pt idx="317">
                  <c:v>0.11013816733507686</c:v>
                </c:pt>
                <c:pt idx="318">
                  <c:v>8.9492800903688607E-2</c:v>
                </c:pt>
                <c:pt idx="319">
                  <c:v>7.6471042780665244E-2</c:v>
                </c:pt>
                <c:pt idx="320">
                  <c:v>0.1180299623083166</c:v>
                </c:pt>
                <c:pt idx="321">
                  <c:v>0.15813869556141924</c:v>
                </c:pt>
                <c:pt idx="322">
                  <c:v>0.23509903849077346</c:v>
                </c:pt>
                <c:pt idx="323">
                  <c:v>0.1274502208295881</c:v>
                </c:pt>
                <c:pt idx="324">
                  <c:v>0.23422723649130567</c:v>
                </c:pt>
                <c:pt idx="325">
                  <c:v>0.11997598043799837</c:v>
                </c:pt>
                <c:pt idx="326">
                  <c:v>0.17624744714057233</c:v>
                </c:pt>
                <c:pt idx="327">
                  <c:v>0.15858130281788579</c:v>
                </c:pt>
                <c:pt idx="328">
                  <c:v>6.1071683657036552E-2</c:v>
                </c:pt>
                <c:pt idx="329">
                  <c:v>0.28773988839537884</c:v>
                </c:pt>
                <c:pt idx="330">
                  <c:v>0.12273518132557067</c:v>
                </c:pt>
                <c:pt idx="331">
                  <c:v>0.29933577449297322</c:v>
                </c:pt>
                <c:pt idx="332">
                  <c:v>0.11787776328845587</c:v>
                </c:pt>
                <c:pt idx="333">
                  <c:v>0.23211742523983625</c:v>
                </c:pt>
                <c:pt idx="334">
                  <c:v>0.15008238431827944</c:v>
                </c:pt>
                <c:pt idx="335">
                  <c:v>0.10701369489251529</c:v>
                </c:pt>
                <c:pt idx="336">
                  <c:v>0.20807985968310427</c:v>
                </c:pt>
                <c:pt idx="337">
                  <c:v>0.12316659801000446</c:v>
                </c:pt>
                <c:pt idx="338">
                  <c:v>0.20651360342839348</c:v>
                </c:pt>
                <c:pt idx="339">
                  <c:v>6.1187142451650994E-2</c:v>
                </c:pt>
                <c:pt idx="340">
                  <c:v>9.3199195019057574E-2</c:v>
                </c:pt>
                <c:pt idx="341">
                  <c:v>0.11145012954216413</c:v>
                </c:pt>
                <c:pt idx="342">
                  <c:v>0.10754110191543548</c:v>
                </c:pt>
                <c:pt idx="343">
                  <c:v>0.27855557067581893</c:v>
                </c:pt>
                <c:pt idx="344">
                  <c:v>-4.727795990861422E-2</c:v>
                </c:pt>
                <c:pt idx="345">
                  <c:v>0.27573459143511031</c:v>
                </c:pt>
                <c:pt idx="346">
                  <c:v>0.17220828332663052</c:v>
                </c:pt>
                <c:pt idx="347">
                  <c:v>0.196811790331991</c:v>
                </c:pt>
                <c:pt idx="348">
                  <c:v>0.17043216976079706</c:v>
                </c:pt>
                <c:pt idx="349">
                  <c:v>5.997689342602433E-2</c:v>
                </c:pt>
                <c:pt idx="350">
                  <c:v>0.253237943609739</c:v>
                </c:pt>
                <c:pt idx="351">
                  <c:v>7.8350028488298945E-2</c:v>
                </c:pt>
                <c:pt idx="352">
                  <c:v>0.28370406994216701</c:v>
                </c:pt>
                <c:pt idx="353">
                  <c:v>0.1896773984810689</c:v>
                </c:pt>
                <c:pt idx="354">
                  <c:v>9.8395619611016741E-2</c:v>
                </c:pt>
                <c:pt idx="355">
                  <c:v>0.16641657305276072</c:v>
                </c:pt>
                <c:pt idx="356">
                  <c:v>0.1116645068461361</c:v>
                </c:pt>
                <c:pt idx="357">
                  <c:v>3.6202822389216953E-2</c:v>
                </c:pt>
                <c:pt idx="358">
                  <c:v>0.1260828701559224</c:v>
                </c:pt>
                <c:pt idx="359">
                  <c:v>0.10380589775240728</c:v>
                </c:pt>
                <c:pt idx="360">
                  <c:v>0.12791739198172891</c:v>
                </c:pt>
                <c:pt idx="361">
                  <c:v>0.17922020762990232</c:v>
                </c:pt>
                <c:pt idx="362">
                  <c:v>0.11635862198113647</c:v>
                </c:pt>
                <c:pt idx="363">
                  <c:v>0.1081769273138477</c:v>
                </c:pt>
                <c:pt idx="364">
                  <c:v>0.24371521071448757</c:v>
                </c:pt>
                <c:pt idx="365">
                  <c:v>0.24216275410330035</c:v>
                </c:pt>
                <c:pt idx="366">
                  <c:v>0.23486725875143305</c:v>
                </c:pt>
                <c:pt idx="367">
                  <c:v>0.14370333058936913</c:v>
                </c:pt>
                <c:pt idx="368">
                  <c:v>0.14083653232217319</c:v>
                </c:pt>
                <c:pt idx="369">
                  <c:v>0.25690496597002788</c:v>
                </c:pt>
                <c:pt idx="370">
                  <c:v>7.8505130299135875E-2</c:v>
                </c:pt>
                <c:pt idx="371">
                  <c:v>0.11788168714787643</c:v>
                </c:pt>
                <c:pt idx="372">
                  <c:v>9.7932681700267185E-2</c:v>
                </c:pt>
                <c:pt idx="373">
                  <c:v>6.9803583363638483E-2</c:v>
                </c:pt>
                <c:pt idx="374">
                  <c:v>0.25271163465970592</c:v>
                </c:pt>
                <c:pt idx="375">
                  <c:v>8.8187215381909698E-2</c:v>
                </c:pt>
                <c:pt idx="376">
                  <c:v>0.15386077746714827</c:v>
                </c:pt>
                <c:pt idx="377">
                  <c:v>0.17114192216291324</c:v>
                </c:pt>
                <c:pt idx="378">
                  <c:v>4.8449940484249943E-2</c:v>
                </c:pt>
                <c:pt idx="379">
                  <c:v>0.14399553157739697</c:v>
                </c:pt>
                <c:pt idx="380">
                  <c:v>0.23957473696915532</c:v>
                </c:pt>
                <c:pt idx="381">
                  <c:v>0.18856384372537585</c:v>
                </c:pt>
                <c:pt idx="382">
                  <c:v>0.22643938244839018</c:v>
                </c:pt>
                <c:pt idx="383">
                  <c:v>6.7884754199555794E-2</c:v>
                </c:pt>
                <c:pt idx="384">
                  <c:v>0.26985559941932641</c:v>
                </c:pt>
                <c:pt idx="385">
                  <c:v>4.8577520474491431E-2</c:v>
                </c:pt>
                <c:pt idx="386">
                  <c:v>0.17764100673235991</c:v>
                </c:pt>
                <c:pt idx="387">
                  <c:v>7.4338440620541402E-2</c:v>
                </c:pt>
                <c:pt idx="388">
                  <c:v>0.18402544272525367</c:v>
                </c:pt>
                <c:pt idx="389">
                  <c:v>0.17850978945088225</c:v>
                </c:pt>
                <c:pt idx="390">
                  <c:v>-5.5174474891483596E-2</c:v>
                </c:pt>
                <c:pt idx="391">
                  <c:v>0.13780168682885999</c:v>
                </c:pt>
                <c:pt idx="392">
                  <c:v>0.132855454763838</c:v>
                </c:pt>
                <c:pt idx="393">
                  <c:v>0.22695941057006569</c:v>
                </c:pt>
                <c:pt idx="394">
                  <c:v>0.18226270729698532</c:v>
                </c:pt>
                <c:pt idx="395">
                  <c:v>0.17987583265117002</c:v>
                </c:pt>
                <c:pt idx="396">
                  <c:v>-1.1237235699777238E-2</c:v>
                </c:pt>
                <c:pt idx="397">
                  <c:v>0.27987737438373439</c:v>
                </c:pt>
                <c:pt idx="398">
                  <c:v>0.18694944887905413</c:v>
                </c:pt>
                <c:pt idx="399">
                  <c:v>0.18286925685854766</c:v>
                </c:pt>
                <c:pt idx="400">
                  <c:v>9.1906850306238158E-2</c:v>
                </c:pt>
                <c:pt idx="401">
                  <c:v>0.27944139714499028</c:v>
                </c:pt>
                <c:pt idx="402">
                  <c:v>0.12611769433334427</c:v>
                </c:pt>
                <c:pt idx="403">
                  <c:v>-4.8368520541539811E-2</c:v>
                </c:pt>
                <c:pt idx="404">
                  <c:v>0.21211340499135753</c:v>
                </c:pt>
                <c:pt idx="405">
                  <c:v>0.14366408381980353</c:v>
                </c:pt>
                <c:pt idx="406">
                  <c:v>0.14876815483743969</c:v>
                </c:pt>
                <c:pt idx="407">
                  <c:v>-8.270861351023279E-3</c:v>
                </c:pt>
                <c:pt idx="408">
                  <c:v>0.16820290233299656</c:v>
                </c:pt>
                <c:pt idx="409">
                  <c:v>8.4648950266655934E-2</c:v>
                </c:pt>
                <c:pt idx="410">
                  <c:v>0.1323140971642168</c:v>
                </c:pt>
                <c:pt idx="411">
                  <c:v>0.23426435175016863</c:v>
                </c:pt>
                <c:pt idx="412">
                  <c:v>-8.3995091108441423E-3</c:v>
                </c:pt>
                <c:pt idx="413">
                  <c:v>0.17422640413452653</c:v>
                </c:pt>
                <c:pt idx="414">
                  <c:v>9.3611671989174361E-2</c:v>
                </c:pt>
                <c:pt idx="415">
                  <c:v>6.2335123382803281E-2</c:v>
                </c:pt>
                <c:pt idx="416">
                  <c:v>4.9339788014487497E-2</c:v>
                </c:pt>
                <c:pt idx="417">
                  <c:v>0.29319421879467744</c:v>
                </c:pt>
                <c:pt idx="418">
                  <c:v>9.6345118225116294E-2</c:v>
                </c:pt>
                <c:pt idx="419">
                  <c:v>6.0033830311357818E-2</c:v>
                </c:pt>
                <c:pt idx="420">
                  <c:v>0.17230307733636782</c:v>
                </c:pt>
                <c:pt idx="421">
                  <c:v>1.0010389748683436E-2</c:v>
                </c:pt>
                <c:pt idx="422">
                  <c:v>0.10974775940681879</c:v>
                </c:pt>
                <c:pt idx="423">
                  <c:v>4.8119741606737335E-2</c:v>
                </c:pt>
                <c:pt idx="424">
                  <c:v>5.4303618937612951E-2</c:v>
                </c:pt>
                <c:pt idx="425">
                  <c:v>8.3208276681390289E-2</c:v>
                </c:pt>
                <c:pt idx="426">
                  <c:v>4.6522811977739831E-2</c:v>
                </c:pt>
                <c:pt idx="427">
                  <c:v>0.11978377825178371</c:v>
                </c:pt>
                <c:pt idx="428">
                  <c:v>0.24097534439612917</c:v>
                </c:pt>
                <c:pt idx="429">
                  <c:v>0.15082248470880921</c:v>
                </c:pt>
                <c:pt idx="430">
                  <c:v>0.24777885548952097</c:v>
                </c:pt>
                <c:pt idx="431">
                  <c:v>0.19063663376009254</c:v>
                </c:pt>
                <c:pt idx="432">
                  <c:v>0.27566816138331751</c:v>
                </c:pt>
                <c:pt idx="433">
                  <c:v>0.19144375128822388</c:v>
                </c:pt>
                <c:pt idx="434">
                  <c:v>0.15316462656473109</c:v>
                </c:pt>
                <c:pt idx="435">
                  <c:v>0.19810660154233567</c:v>
                </c:pt>
                <c:pt idx="436">
                  <c:v>0.14595321182807297</c:v>
                </c:pt>
                <c:pt idx="437">
                  <c:v>-1.7480481180176689E-2</c:v>
                </c:pt>
                <c:pt idx="438">
                  <c:v>7.1144946016190883E-2</c:v>
                </c:pt>
                <c:pt idx="439">
                  <c:v>8.7110793575601669E-2</c:v>
                </c:pt>
                <c:pt idx="440">
                  <c:v>0.17915937226291689</c:v>
                </c:pt>
                <c:pt idx="441">
                  <c:v>0.29493363281817109</c:v>
                </c:pt>
                <c:pt idx="442">
                  <c:v>7.494407874563469E-2</c:v>
                </c:pt>
                <c:pt idx="443">
                  <c:v>0.16200323854479282</c:v>
                </c:pt>
                <c:pt idx="444">
                  <c:v>0.10235138210723529</c:v>
                </c:pt>
                <c:pt idx="445">
                  <c:v>0.18340306690441155</c:v>
                </c:pt>
                <c:pt idx="446">
                  <c:v>0.14287366715073621</c:v>
                </c:pt>
                <c:pt idx="447">
                  <c:v>6.0918334735115362E-2</c:v>
                </c:pt>
                <c:pt idx="448">
                  <c:v>9.09944165161123E-2</c:v>
                </c:pt>
                <c:pt idx="449">
                  <c:v>0.21443965038201468</c:v>
                </c:pt>
                <c:pt idx="450">
                  <c:v>5.0324866923814333E-2</c:v>
                </c:pt>
                <c:pt idx="451">
                  <c:v>0.3767621733771303</c:v>
                </c:pt>
                <c:pt idx="452">
                  <c:v>0.13757876810202407</c:v>
                </c:pt>
                <c:pt idx="453">
                  <c:v>0.40582628355251071</c:v>
                </c:pt>
                <c:pt idx="454">
                  <c:v>0.21226066399315494</c:v>
                </c:pt>
                <c:pt idx="455">
                  <c:v>0.24494021743312633</c:v>
                </c:pt>
                <c:pt idx="456">
                  <c:v>6.9136934914089426E-2</c:v>
                </c:pt>
                <c:pt idx="457">
                  <c:v>0.1104705940818865</c:v>
                </c:pt>
                <c:pt idx="458">
                  <c:v>0.15725670414235332</c:v>
                </c:pt>
                <c:pt idx="459">
                  <c:v>0.2176481083951172</c:v>
                </c:pt>
                <c:pt idx="460">
                  <c:v>0.18495153283700097</c:v>
                </c:pt>
                <c:pt idx="461">
                  <c:v>0.24035488124843735</c:v>
                </c:pt>
                <c:pt idx="462">
                  <c:v>0.16574748464306177</c:v>
                </c:pt>
                <c:pt idx="463">
                  <c:v>0.22703643670514792</c:v>
                </c:pt>
                <c:pt idx="464">
                  <c:v>0.18505788526949413</c:v>
                </c:pt>
                <c:pt idx="465">
                  <c:v>0.30545482149792325</c:v>
                </c:pt>
                <c:pt idx="466">
                  <c:v>0.11511978272789281</c:v>
                </c:pt>
                <c:pt idx="467">
                  <c:v>0.18927457459754243</c:v>
                </c:pt>
                <c:pt idx="468">
                  <c:v>0.27311531744936418</c:v>
                </c:pt>
                <c:pt idx="469">
                  <c:v>7.2335634020951056E-2</c:v>
                </c:pt>
                <c:pt idx="470">
                  <c:v>9.3668271438250003E-2</c:v>
                </c:pt>
                <c:pt idx="471">
                  <c:v>0.10089599842837343</c:v>
                </c:pt>
                <c:pt idx="472">
                  <c:v>6.5997982506921529E-2</c:v>
                </c:pt>
                <c:pt idx="473">
                  <c:v>0.17151601348870818</c:v>
                </c:pt>
                <c:pt idx="474">
                  <c:v>0.1497976055838908</c:v>
                </c:pt>
                <c:pt idx="475">
                  <c:v>0.28575331789598513</c:v>
                </c:pt>
                <c:pt idx="476">
                  <c:v>1.1827267007259799E-2</c:v>
                </c:pt>
                <c:pt idx="477">
                  <c:v>2.6877596861519977E-2</c:v>
                </c:pt>
                <c:pt idx="478">
                  <c:v>-1.1224156198255578E-2</c:v>
                </c:pt>
                <c:pt idx="479">
                  <c:v>0.19819570548552631</c:v>
                </c:pt>
                <c:pt idx="480">
                  <c:v>0.12487144427528588</c:v>
                </c:pt>
                <c:pt idx="481">
                  <c:v>0.15072795552467738</c:v>
                </c:pt>
                <c:pt idx="482">
                  <c:v>0.11884726577049493</c:v>
                </c:pt>
                <c:pt idx="483">
                  <c:v>0.28721271609259458</c:v>
                </c:pt>
                <c:pt idx="484">
                  <c:v>0.15468949077927624</c:v>
                </c:pt>
                <c:pt idx="485">
                  <c:v>0.2577530203221336</c:v>
                </c:pt>
                <c:pt idx="486">
                  <c:v>3.5484505584493745E-2</c:v>
                </c:pt>
                <c:pt idx="487">
                  <c:v>0.11231748304006633</c:v>
                </c:pt>
                <c:pt idx="488">
                  <c:v>0.13492689138973551</c:v>
                </c:pt>
                <c:pt idx="489">
                  <c:v>0.22017504571635466</c:v>
                </c:pt>
                <c:pt idx="490">
                  <c:v>0.18610519222192479</c:v>
                </c:pt>
                <c:pt idx="491">
                  <c:v>0.21797668620460386</c:v>
                </c:pt>
                <c:pt idx="492">
                  <c:v>8.6292185750480477E-2</c:v>
                </c:pt>
                <c:pt idx="493">
                  <c:v>0.16353203547522382</c:v>
                </c:pt>
                <c:pt idx="494">
                  <c:v>0.2775374796395802</c:v>
                </c:pt>
                <c:pt idx="495">
                  <c:v>5.7278332660941018E-2</c:v>
                </c:pt>
                <c:pt idx="496">
                  <c:v>0.17470933143740042</c:v>
                </c:pt>
                <c:pt idx="497">
                  <c:v>0.23378963963701069</c:v>
                </c:pt>
                <c:pt idx="498">
                  <c:v>0.33224326542113447</c:v>
                </c:pt>
                <c:pt idx="499">
                  <c:v>4.2542711814613013E-2</c:v>
                </c:pt>
                <c:pt idx="500">
                  <c:v>0.2760314461477692</c:v>
                </c:pt>
                <c:pt idx="501">
                  <c:v>0.30156469999301544</c:v>
                </c:pt>
                <c:pt idx="502">
                  <c:v>0.20702509563745297</c:v>
                </c:pt>
                <c:pt idx="503">
                  <c:v>0.12826387757537525</c:v>
                </c:pt>
                <c:pt idx="504">
                  <c:v>9.8886483603852382E-2</c:v>
                </c:pt>
                <c:pt idx="505">
                  <c:v>0.13237396914893795</c:v>
                </c:pt>
                <c:pt idx="506">
                  <c:v>0.21078468881910187</c:v>
                </c:pt>
                <c:pt idx="507">
                  <c:v>0.22120271038466224</c:v>
                </c:pt>
                <c:pt idx="508">
                  <c:v>0.13951371363887824</c:v>
                </c:pt>
                <c:pt idx="509">
                  <c:v>9.6735776746508267E-2</c:v>
                </c:pt>
                <c:pt idx="510">
                  <c:v>0.10718525686682806</c:v>
                </c:pt>
                <c:pt idx="511">
                  <c:v>0.16952901219035171</c:v>
                </c:pt>
                <c:pt idx="512">
                  <c:v>0.20908267237168449</c:v>
                </c:pt>
                <c:pt idx="513">
                  <c:v>0.14333040470166306</c:v>
                </c:pt>
                <c:pt idx="514">
                  <c:v>0.14554571668698041</c:v>
                </c:pt>
                <c:pt idx="515">
                  <c:v>0.2096274210178736</c:v>
                </c:pt>
                <c:pt idx="516">
                  <c:v>0.14109525261876776</c:v>
                </c:pt>
                <c:pt idx="517">
                  <c:v>0.21065308461338933</c:v>
                </c:pt>
                <c:pt idx="518">
                  <c:v>-1.9658943802682717E-2</c:v>
                </c:pt>
                <c:pt idx="519">
                  <c:v>0.39934618769489383</c:v>
                </c:pt>
                <c:pt idx="520">
                  <c:v>0.14763732543219898</c:v>
                </c:pt>
                <c:pt idx="521">
                  <c:v>0.20081184484371706</c:v>
                </c:pt>
                <c:pt idx="522">
                  <c:v>0.27927001502318627</c:v>
                </c:pt>
                <c:pt idx="523">
                  <c:v>0.15957583057240921</c:v>
                </c:pt>
                <c:pt idx="524">
                  <c:v>0.23545657314479029</c:v>
                </c:pt>
                <c:pt idx="525">
                  <c:v>0.37091546302742662</c:v>
                </c:pt>
                <c:pt idx="526">
                  <c:v>0.1021860104758498</c:v>
                </c:pt>
                <c:pt idx="527">
                  <c:v>0.1056453964605191</c:v>
                </c:pt>
                <c:pt idx="528">
                  <c:v>0.27375712881734748</c:v>
                </c:pt>
                <c:pt idx="529">
                  <c:v>0.22307154930489953</c:v>
                </c:pt>
                <c:pt idx="530">
                  <c:v>-5.3052937485180425E-2</c:v>
                </c:pt>
                <c:pt idx="531">
                  <c:v>0.2420908927638204</c:v>
                </c:pt>
                <c:pt idx="532">
                  <c:v>0.24670583411765756</c:v>
                </c:pt>
                <c:pt idx="533">
                  <c:v>0.18875410354288955</c:v>
                </c:pt>
                <c:pt idx="534">
                  <c:v>2.8372306132539455E-2</c:v>
                </c:pt>
                <c:pt idx="535">
                  <c:v>0.22571621132625247</c:v>
                </c:pt>
                <c:pt idx="536">
                  <c:v>2.1166348941541853E-2</c:v>
                </c:pt>
                <c:pt idx="537">
                  <c:v>0.2845661494003916</c:v>
                </c:pt>
                <c:pt idx="538">
                  <c:v>0.15864268781051424</c:v>
                </c:pt>
                <c:pt idx="539">
                  <c:v>0.21664069177881523</c:v>
                </c:pt>
                <c:pt idx="540">
                  <c:v>1.7344318181627252E-2</c:v>
                </c:pt>
                <c:pt idx="541">
                  <c:v>0.15459782197064681</c:v>
                </c:pt>
                <c:pt idx="542">
                  <c:v>0.25585223100188287</c:v>
                </c:pt>
                <c:pt idx="543">
                  <c:v>0.11216848414591424</c:v>
                </c:pt>
                <c:pt idx="544">
                  <c:v>9.8258939141401519E-2</c:v>
                </c:pt>
                <c:pt idx="545">
                  <c:v>0.28600667022291681</c:v>
                </c:pt>
                <c:pt idx="546">
                  <c:v>0.1409682692321006</c:v>
                </c:pt>
                <c:pt idx="547">
                  <c:v>0.23509161244487725</c:v>
                </c:pt>
                <c:pt idx="548">
                  <c:v>2.0661707982358234E-2</c:v>
                </c:pt>
                <c:pt idx="549">
                  <c:v>0.33137696730258537</c:v>
                </c:pt>
                <c:pt idx="550">
                  <c:v>4.5156412181006571E-2</c:v>
                </c:pt>
                <c:pt idx="551">
                  <c:v>0.12241888345771955</c:v>
                </c:pt>
                <c:pt idx="552">
                  <c:v>0.27092427750146808</c:v>
                </c:pt>
                <c:pt idx="553">
                  <c:v>0.32617968547192355</c:v>
                </c:pt>
                <c:pt idx="554">
                  <c:v>-7.3758335796522689E-3</c:v>
                </c:pt>
                <c:pt idx="555">
                  <c:v>0.20407602122350599</c:v>
                </c:pt>
                <c:pt idx="556">
                  <c:v>0.10294782970173236</c:v>
                </c:pt>
                <c:pt idx="557">
                  <c:v>8.5210154372679689E-2</c:v>
                </c:pt>
                <c:pt idx="558">
                  <c:v>0.14348997405342565</c:v>
                </c:pt>
                <c:pt idx="559">
                  <c:v>0.30180293649834145</c:v>
                </c:pt>
                <c:pt idx="560">
                  <c:v>0.15910378869468866</c:v>
                </c:pt>
                <c:pt idx="561">
                  <c:v>0.1490901039647014</c:v>
                </c:pt>
                <c:pt idx="562">
                  <c:v>0.19056809001997271</c:v>
                </c:pt>
                <c:pt idx="563">
                  <c:v>0.39335284242805174</c:v>
                </c:pt>
                <c:pt idx="564">
                  <c:v>9.542238157475999E-3</c:v>
                </c:pt>
                <c:pt idx="565">
                  <c:v>0.17943549726810284</c:v>
                </c:pt>
                <c:pt idx="566">
                  <c:v>7.9525763737663506E-3</c:v>
                </c:pt>
                <c:pt idx="567">
                  <c:v>0.1352698490924662</c:v>
                </c:pt>
                <c:pt idx="568">
                  <c:v>0.29413210526741296</c:v>
                </c:pt>
                <c:pt idx="569">
                  <c:v>0.17671693321707266</c:v>
                </c:pt>
                <c:pt idx="570">
                  <c:v>0.15495767920904874</c:v>
                </c:pt>
                <c:pt idx="571">
                  <c:v>0.10852403173330188</c:v>
                </c:pt>
                <c:pt idx="572">
                  <c:v>4.7297502331550625E-2</c:v>
                </c:pt>
                <c:pt idx="573">
                  <c:v>0.1673187464481822</c:v>
                </c:pt>
                <c:pt idx="574">
                  <c:v>0.1962263652548259</c:v>
                </c:pt>
                <c:pt idx="575">
                  <c:v>0.25454951223905103</c:v>
                </c:pt>
                <c:pt idx="576">
                  <c:v>0.25373705495700161</c:v>
                </c:pt>
                <c:pt idx="577">
                  <c:v>0.35915088162736419</c:v>
                </c:pt>
                <c:pt idx="578">
                  <c:v>0.14127797607174059</c:v>
                </c:pt>
                <c:pt idx="579">
                  <c:v>0.14989869806459422</c:v>
                </c:pt>
                <c:pt idx="580">
                  <c:v>0.13477964626167968</c:v>
                </c:pt>
                <c:pt idx="581">
                  <c:v>8.8464973092630239E-2</c:v>
                </c:pt>
                <c:pt idx="582">
                  <c:v>-6.9989141874437819E-2</c:v>
                </c:pt>
                <c:pt idx="583">
                  <c:v>9.576537185747673E-2</c:v>
                </c:pt>
                <c:pt idx="584">
                  <c:v>0.20748949325514404</c:v>
                </c:pt>
                <c:pt idx="585">
                  <c:v>-5.5565285368168738E-2</c:v>
                </c:pt>
                <c:pt idx="586">
                  <c:v>5.7223524262956814E-2</c:v>
                </c:pt>
                <c:pt idx="587">
                  <c:v>0.24742274903370773</c:v>
                </c:pt>
                <c:pt idx="588">
                  <c:v>0.11024821839202649</c:v>
                </c:pt>
                <c:pt idx="589">
                  <c:v>0.23375451459837138</c:v>
                </c:pt>
                <c:pt idx="590">
                  <c:v>0.17835251225049936</c:v>
                </c:pt>
                <c:pt idx="591">
                  <c:v>0.21902451800755593</c:v>
                </c:pt>
                <c:pt idx="592">
                  <c:v>0.1021377357009354</c:v>
                </c:pt>
                <c:pt idx="593">
                  <c:v>0.16833515699394824</c:v>
                </c:pt>
                <c:pt idx="594">
                  <c:v>8.9191738150779964E-2</c:v>
                </c:pt>
                <c:pt idx="595">
                  <c:v>0.19629224859681305</c:v>
                </c:pt>
                <c:pt idx="596">
                  <c:v>7.2633175148338128E-2</c:v>
                </c:pt>
                <c:pt idx="597">
                  <c:v>-3.5851718229407831E-2</c:v>
                </c:pt>
                <c:pt idx="598">
                  <c:v>0.20423030333773132</c:v>
                </c:pt>
                <c:pt idx="599">
                  <c:v>0.18249441503653979</c:v>
                </c:pt>
                <c:pt idx="600">
                  <c:v>0.21560268796976878</c:v>
                </c:pt>
                <c:pt idx="601">
                  <c:v>0.18144865292236165</c:v>
                </c:pt>
                <c:pt idx="602">
                  <c:v>9.8125012211878984E-2</c:v>
                </c:pt>
                <c:pt idx="603">
                  <c:v>5.8823857887975603E-2</c:v>
                </c:pt>
                <c:pt idx="604">
                  <c:v>0.22421960954980524</c:v>
                </c:pt>
                <c:pt idx="605">
                  <c:v>0.12763563428813812</c:v>
                </c:pt>
                <c:pt idx="606">
                  <c:v>0.25015134824839513</c:v>
                </c:pt>
                <c:pt idx="607">
                  <c:v>0.28797418569466982</c:v>
                </c:pt>
                <c:pt idx="608">
                  <c:v>0.23440687303584315</c:v>
                </c:pt>
                <c:pt idx="609">
                  <c:v>0.18492574171909942</c:v>
                </c:pt>
                <c:pt idx="610">
                  <c:v>0.17182027419528068</c:v>
                </c:pt>
                <c:pt idx="611">
                  <c:v>0.1069448361536772</c:v>
                </c:pt>
                <c:pt idx="612">
                  <c:v>0.10733472216355239</c:v>
                </c:pt>
                <c:pt idx="613">
                  <c:v>0.10881130118085458</c:v>
                </c:pt>
                <c:pt idx="614">
                  <c:v>0.41180770487584933</c:v>
                </c:pt>
                <c:pt idx="615">
                  <c:v>0.17084788620776686</c:v>
                </c:pt>
                <c:pt idx="616">
                  <c:v>0.11611387143833779</c:v>
                </c:pt>
                <c:pt idx="617">
                  <c:v>0.20068384805982714</c:v>
                </c:pt>
                <c:pt idx="618">
                  <c:v>0.14836165936627177</c:v>
                </c:pt>
                <c:pt idx="619">
                  <c:v>0.12199735021644717</c:v>
                </c:pt>
                <c:pt idx="620">
                  <c:v>0.13833832630488091</c:v>
                </c:pt>
                <c:pt idx="621">
                  <c:v>0.20639261410340862</c:v>
                </c:pt>
                <c:pt idx="622">
                  <c:v>3.7716354746345382E-2</c:v>
                </c:pt>
                <c:pt idx="623">
                  <c:v>0.21414212411512562</c:v>
                </c:pt>
                <c:pt idx="624">
                  <c:v>0.16545509642970962</c:v>
                </c:pt>
                <c:pt idx="625">
                  <c:v>0.18046400967687959</c:v>
                </c:pt>
                <c:pt idx="626">
                  <c:v>0.12137594385605328</c:v>
                </c:pt>
                <c:pt idx="627">
                  <c:v>9.5221393009656125E-2</c:v>
                </c:pt>
                <c:pt idx="628">
                  <c:v>0.24801004845731164</c:v>
                </c:pt>
                <c:pt idx="629">
                  <c:v>0.22236990306563514</c:v>
                </c:pt>
                <c:pt idx="630">
                  <c:v>0.1412437605300963</c:v>
                </c:pt>
                <c:pt idx="631">
                  <c:v>0.16324674554771032</c:v>
                </c:pt>
                <c:pt idx="632">
                  <c:v>0.19777263661035741</c:v>
                </c:pt>
                <c:pt idx="633">
                  <c:v>0.18945666764844027</c:v>
                </c:pt>
                <c:pt idx="634">
                  <c:v>9.3494213002215845E-2</c:v>
                </c:pt>
                <c:pt idx="635">
                  <c:v>-5.054058778120709E-2</c:v>
                </c:pt>
                <c:pt idx="636">
                  <c:v>-3.9751633423999455E-2</c:v>
                </c:pt>
                <c:pt idx="637">
                  <c:v>0.18202772226294689</c:v>
                </c:pt>
                <c:pt idx="638">
                  <c:v>2.1419896999675309E-2</c:v>
                </c:pt>
                <c:pt idx="639">
                  <c:v>0.1039849251471949</c:v>
                </c:pt>
                <c:pt idx="640">
                  <c:v>1.7903535916539173E-2</c:v>
                </c:pt>
                <c:pt idx="641">
                  <c:v>-1.5300857831651471E-2</c:v>
                </c:pt>
                <c:pt idx="642">
                  <c:v>0.33011627971107244</c:v>
                </c:pt>
                <c:pt idx="643">
                  <c:v>2.2842150783385501E-2</c:v>
                </c:pt>
                <c:pt idx="644">
                  <c:v>0.16086622519931759</c:v>
                </c:pt>
                <c:pt idx="645">
                  <c:v>-3.2675208934401775E-2</c:v>
                </c:pt>
                <c:pt idx="646">
                  <c:v>0.16467993681069124</c:v>
                </c:pt>
                <c:pt idx="647">
                  <c:v>0.10132734675789315</c:v>
                </c:pt>
                <c:pt idx="648">
                  <c:v>0.24715419353437751</c:v>
                </c:pt>
                <c:pt idx="649">
                  <c:v>0.27686405841434542</c:v>
                </c:pt>
                <c:pt idx="650">
                  <c:v>0.19522219124196377</c:v>
                </c:pt>
                <c:pt idx="651">
                  <c:v>0.30422085853740793</c:v>
                </c:pt>
                <c:pt idx="652">
                  <c:v>0.16765983402831733</c:v>
                </c:pt>
                <c:pt idx="653">
                  <c:v>0.2593811279178283</c:v>
                </c:pt>
                <c:pt idx="654">
                  <c:v>0.25730724529107674</c:v>
                </c:pt>
                <c:pt idx="655">
                  <c:v>0.19572934342002279</c:v>
                </c:pt>
                <c:pt idx="656">
                  <c:v>0.16181535200145811</c:v>
                </c:pt>
                <c:pt idx="657">
                  <c:v>0.36060207822504897</c:v>
                </c:pt>
                <c:pt idx="658">
                  <c:v>0.22604730042550242</c:v>
                </c:pt>
                <c:pt idx="659">
                  <c:v>0.10272737223262601</c:v>
                </c:pt>
                <c:pt idx="660">
                  <c:v>0.14009414075963866</c:v>
                </c:pt>
                <c:pt idx="661">
                  <c:v>0.14688010052254791</c:v>
                </c:pt>
                <c:pt idx="662">
                  <c:v>7.7887437890899358E-2</c:v>
                </c:pt>
                <c:pt idx="663">
                  <c:v>0.18613494036203015</c:v>
                </c:pt>
                <c:pt idx="664">
                  <c:v>0.24253997911280795</c:v>
                </c:pt>
                <c:pt idx="665">
                  <c:v>0.15506724353535761</c:v>
                </c:pt>
                <c:pt idx="666">
                  <c:v>4.8372982214026958E-2</c:v>
                </c:pt>
                <c:pt idx="667">
                  <c:v>7.7410243340363116E-2</c:v>
                </c:pt>
                <c:pt idx="668">
                  <c:v>0.10244039088269775</c:v>
                </c:pt>
                <c:pt idx="669">
                  <c:v>0.17285655927021187</c:v>
                </c:pt>
                <c:pt idx="670">
                  <c:v>-6.4260774623564471E-3</c:v>
                </c:pt>
                <c:pt idx="671">
                  <c:v>0.14891245760543811</c:v>
                </c:pt>
                <c:pt idx="672">
                  <c:v>0.28114351152246819</c:v>
                </c:pt>
                <c:pt idx="673">
                  <c:v>7.4384175046619122E-2</c:v>
                </c:pt>
                <c:pt idx="674">
                  <c:v>0.12420480227342215</c:v>
                </c:pt>
                <c:pt idx="675">
                  <c:v>0.27784612693040611</c:v>
                </c:pt>
                <c:pt idx="676">
                  <c:v>9.2741989571752892E-2</c:v>
                </c:pt>
                <c:pt idx="677">
                  <c:v>0.10579010485690088</c:v>
                </c:pt>
                <c:pt idx="678">
                  <c:v>0.11076656001830261</c:v>
                </c:pt>
                <c:pt idx="679">
                  <c:v>5.0861680629759431E-2</c:v>
                </c:pt>
                <c:pt idx="680">
                  <c:v>0.16543244180130565</c:v>
                </c:pt>
                <c:pt idx="681">
                  <c:v>0.16856900522285403</c:v>
                </c:pt>
                <c:pt idx="682">
                  <c:v>0.15042116374955294</c:v>
                </c:pt>
                <c:pt idx="683">
                  <c:v>8.7869278081486132E-2</c:v>
                </c:pt>
                <c:pt idx="684">
                  <c:v>0.19300556043391748</c:v>
                </c:pt>
                <c:pt idx="685">
                  <c:v>0.25967766528821423</c:v>
                </c:pt>
                <c:pt idx="686">
                  <c:v>0.12723366284432777</c:v>
                </c:pt>
                <c:pt idx="687">
                  <c:v>0.13660788349505984</c:v>
                </c:pt>
                <c:pt idx="688">
                  <c:v>9.9763796596629123E-2</c:v>
                </c:pt>
                <c:pt idx="689">
                  <c:v>0.13609951854250107</c:v>
                </c:pt>
                <c:pt idx="690">
                  <c:v>0.16213697153683307</c:v>
                </c:pt>
                <c:pt idx="691">
                  <c:v>0.4764116966563734</c:v>
                </c:pt>
                <c:pt idx="692">
                  <c:v>8.1888790369230247E-2</c:v>
                </c:pt>
                <c:pt idx="693">
                  <c:v>0.14814056111431401</c:v>
                </c:pt>
                <c:pt idx="694">
                  <c:v>0.24620459609377099</c:v>
                </c:pt>
                <c:pt idx="695">
                  <c:v>8.3877973819249357E-2</c:v>
                </c:pt>
                <c:pt idx="696">
                  <c:v>0.12747135854353525</c:v>
                </c:pt>
                <c:pt idx="697">
                  <c:v>0.2131300005710918</c:v>
                </c:pt>
                <c:pt idx="698">
                  <c:v>8.8726520357542193E-2</c:v>
                </c:pt>
                <c:pt idx="699">
                  <c:v>-3.1957042421126028E-2</c:v>
                </c:pt>
                <c:pt idx="700">
                  <c:v>0.15931358419581892</c:v>
                </c:pt>
                <c:pt idx="701">
                  <c:v>0.13158013253090678</c:v>
                </c:pt>
                <c:pt idx="702">
                  <c:v>0.21612774598591314</c:v>
                </c:pt>
                <c:pt idx="703">
                  <c:v>0.21620292342029432</c:v>
                </c:pt>
                <c:pt idx="704">
                  <c:v>0.16894840071283795</c:v>
                </c:pt>
                <c:pt idx="705">
                  <c:v>0.11012316443637649</c:v>
                </c:pt>
                <c:pt idx="706">
                  <c:v>0.11085351846846241</c:v>
                </c:pt>
                <c:pt idx="707">
                  <c:v>7.6138710916104205E-2</c:v>
                </c:pt>
                <c:pt idx="708">
                  <c:v>6.3501351453260635E-2</c:v>
                </c:pt>
                <c:pt idx="709">
                  <c:v>0.16303574068018023</c:v>
                </c:pt>
                <c:pt idx="710">
                  <c:v>0.26995605517854121</c:v>
                </c:pt>
                <c:pt idx="711">
                  <c:v>4.6224101781863383E-2</c:v>
                </c:pt>
                <c:pt idx="712">
                  <c:v>0.13231298872445707</c:v>
                </c:pt>
                <c:pt idx="713">
                  <c:v>5.5684504298859801E-2</c:v>
                </c:pt>
                <c:pt idx="714">
                  <c:v>0.15267194025563624</c:v>
                </c:pt>
                <c:pt idx="715">
                  <c:v>0.29301403091073197</c:v>
                </c:pt>
                <c:pt idx="716">
                  <c:v>-2.5341616272261065E-2</c:v>
                </c:pt>
                <c:pt idx="717">
                  <c:v>0.15254070571034711</c:v>
                </c:pt>
                <c:pt idx="718">
                  <c:v>0.15757070767635481</c:v>
                </c:pt>
                <c:pt idx="719">
                  <c:v>0.20532958245942201</c:v>
                </c:pt>
                <c:pt idx="720">
                  <c:v>0.15164909001086921</c:v>
                </c:pt>
                <c:pt idx="721">
                  <c:v>0.14973885330222814</c:v>
                </c:pt>
                <c:pt idx="722">
                  <c:v>0.29817042256705639</c:v>
                </c:pt>
                <c:pt idx="723">
                  <c:v>2.5690987980361108E-3</c:v>
                </c:pt>
                <c:pt idx="724">
                  <c:v>0.1452701057733006</c:v>
                </c:pt>
                <c:pt idx="725">
                  <c:v>0.14373734164627114</c:v>
                </c:pt>
                <c:pt idx="726">
                  <c:v>0.11360124499130179</c:v>
                </c:pt>
                <c:pt idx="727">
                  <c:v>0.13727536457016193</c:v>
                </c:pt>
                <c:pt idx="728">
                  <c:v>9.5736955604584312E-2</c:v>
                </c:pt>
                <c:pt idx="729">
                  <c:v>0.22142343187477892</c:v>
                </c:pt>
                <c:pt idx="730">
                  <c:v>0.14463592737861453</c:v>
                </c:pt>
                <c:pt idx="731">
                  <c:v>0.10673315138301911</c:v>
                </c:pt>
                <c:pt idx="732">
                  <c:v>0.1017458121102363</c:v>
                </c:pt>
                <c:pt idx="733">
                  <c:v>0.2266463243916314</c:v>
                </c:pt>
                <c:pt idx="734">
                  <c:v>0.18447510034550119</c:v>
                </c:pt>
                <c:pt idx="735">
                  <c:v>0.20085967460864368</c:v>
                </c:pt>
                <c:pt idx="736">
                  <c:v>-1.2770865948850511E-2</c:v>
                </c:pt>
                <c:pt idx="737">
                  <c:v>7.7226170755748058E-2</c:v>
                </c:pt>
                <c:pt idx="738">
                  <c:v>2.2035793658443277E-2</c:v>
                </c:pt>
                <c:pt idx="739">
                  <c:v>0.20857790622449962</c:v>
                </c:pt>
                <c:pt idx="740">
                  <c:v>0.18487386920477947</c:v>
                </c:pt>
                <c:pt idx="741">
                  <c:v>0.20264624058455266</c:v>
                </c:pt>
                <c:pt idx="742">
                  <c:v>0.13759999561806049</c:v>
                </c:pt>
                <c:pt idx="743">
                  <c:v>0.32855914212796988</c:v>
                </c:pt>
                <c:pt idx="744">
                  <c:v>0.12542044556004506</c:v>
                </c:pt>
                <c:pt idx="745">
                  <c:v>0.17288448217762459</c:v>
                </c:pt>
                <c:pt idx="746">
                  <c:v>0.13418537241519296</c:v>
                </c:pt>
                <c:pt idx="747">
                  <c:v>0.25254120526645396</c:v>
                </c:pt>
                <c:pt idx="748">
                  <c:v>0.2363212981473985</c:v>
                </c:pt>
                <c:pt idx="749">
                  <c:v>0.10879227786060947</c:v>
                </c:pt>
                <c:pt idx="750">
                  <c:v>-3.1038464270901595E-2</c:v>
                </c:pt>
                <c:pt idx="751">
                  <c:v>0.21125883598060874</c:v>
                </c:pt>
                <c:pt idx="752">
                  <c:v>4.4588521651152131E-2</c:v>
                </c:pt>
                <c:pt idx="753">
                  <c:v>0.16985692024762564</c:v>
                </c:pt>
                <c:pt idx="754">
                  <c:v>0.22399807717766856</c:v>
                </c:pt>
                <c:pt idx="755">
                  <c:v>0.10100380033443923</c:v>
                </c:pt>
                <c:pt idx="756">
                  <c:v>0.22560155984254177</c:v>
                </c:pt>
                <c:pt idx="757">
                  <c:v>0.23752347433582527</c:v>
                </c:pt>
                <c:pt idx="758">
                  <c:v>0.1884889766241945</c:v>
                </c:pt>
                <c:pt idx="759">
                  <c:v>9.2149793870942937E-2</c:v>
                </c:pt>
                <c:pt idx="760">
                  <c:v>8.9908072074273634E-2</c:v>
                </c:pt>
                <c:pt idx="761">
                  <c:v>-4.6444163585081535E-2</c:v>
                </c:pt>
                <c:pt idx="762">
                  <c:v>-1.3709847046254053E-2</c:v>
                </c:pt>
                <c:pt idx="763">
                  <c:v>0.28335549264340426</c:v>
                </c:pt>
                <c:pt idx="764">
                  <c:v>0.18038477414441942</c:v>
                </c:pt>
                <c:pt idx="765">
                  <c:v>5.9708868659463732E-2</c:v>
                </c:pt>
                <c:pt idx="766">
                  <c:v>0.18070516776954892</c:v>
                </c:pt>
                <c:pt idx="767">
                  <c:v>0.19916044390846804</c:v>
                </c:pt>
                <c:pt idx="768">
                  <c:v>0.22878142054108136</c:v>
                </c:pt>
                <c:pt idx="769">
                  <c:v>0.1981135052290999</c:v>
                </c:pt>
                <c:pt idx="770">
                  <c:v>0.12422666138416946</c:v>
                </c:pt>
                <c:pt idx="771">
                  <c:v>-4.606419734739936E-3</c:v>
                </c:pt>
                <c:pt idx="772">
                  <c:v>0.23783936477653941</c:v>
                </c:pt>
                <c:pt idx="773">
                  <c:v>8.0298099675221488E-2</c:v>
                </c:pt>
                <c:pt idx="774">
                  <c:v>0.1091323105850652</c:v>
                </c:pt>
                <c:pt idx="775">
                  <c:v>0.18208509061728972</c:v>
                </c:pt>
                <c:pt idx="776">
                  <c:v>-3.0640655146172886E-2</c:v>
                </c:pt>
                <c:pt idx="777">
                  <c:v>0.24993556505355735</c:v>
                </c:pt>
                <c:pt idx="778">
                  <c:v>0.13167361019599977</c:v>
                </c:pt>
                <c:pt idx="779">
                  <c:v>-1.8860656048446993E-2</c:v>
                </c:pt>
                <c:pt idx="780">
                  <c:v>0.4295200512963615</c:v>
                </c:pt>
                <c:pt idx="781">
                  <c:v>0.13604481566205814</c:v>
                </c:pt>
                <c:pt idx="782">
                  <c:v>7.7110383748513367E-2</c:v>
                </c:pt>
                <c:pt idx="783">
                  <c:v>0.16459136062328705</c:v>
                </c:pt>
                <c:pt idx="784">
                  <c:v>0.13366111644398537</c:v>
                </c:pt>
                <c:pt idx="785">
                  <c:v>7.156344528270335E-2</c:v>
                </c:pt>
                <c:pt idx="786">
                  <c:v>0.13039643737755433</c:v>
                </c:pt>
                <c:pt idx="787">
                  <c:v>0.23307807934878744</c:v>
                </c:pt>
                <c:pt idx="788">
                  <c:v>0.1803400058731118</c:v>
                </c:pt>
                <c:pt idx="789">
                  <c:v>0.20083840497414174</c:v>
                </c:pt>
                <c:pt idx="790">
                  <c:v>0.13996366140258029</c:v>
                </c:pt>
                <c:pt idx="791">
                  <c:v>0.27262289100847492</c:v>
                </c:pt>
                <c:pt idx="792">
                  <c:v>3.4577023898829287E-2</c:v>
                </c:pt>
                <c:pt idx="793">
                  <c:v>0.1111389406107766</c:v>
                </c:pt>
                <c:pt idx="794">
                  <c:v>0.25329589497611915</c:v>
                </c:pt>
                <c:pt idx="795">
                  <c:v>0.1848708019162425</c:v>
                </c:pt>
                <c:pt idx="796">
                  <c:v>0.14200198213081508</c:v>
                </c:pt>
                <c:pt idx="797">
                  <c:v>8.1773916464322291E-2</c:v>
                </c:pt>
                <c:pt idx="798">
                  <c:v>0.19936090983852081</c:v>
                </c:pt>
                <c:pt idx="799">
                  <c:v>0.13409879434492569</c:v>
                </c:pt>
                <c:pt idx="800">
                  <c:v>0.16533776791606636</c:v>
                </c:pt>
                <c:pt idx="801">
                  <c:v>0.19602990416485441</c:v>
                </c:pt>
                <c:pt idx="802">
                  <c:v>-3.9441908934385012E-2</c:v>
                </c:pt>
                <c:pt idx="803">
                  <c:v>0.13081760117938349</c:v>
                </c:pt>
                <c:pt idx="804">
                  <c:v>4.4929378504306998E-2</c:v>
                </c:pt>
                <c:pt idx="805">
                  <c:v>0.14645852544975746</c:v>
                </c:pt>
                <c:pt idx="806">
                  <c:v>0.20855197840129053</c:v>
                </c:pt>
                <c:pt idx="807">
                  <c:v>4.2861050159789943E-2</c:v>
                </c:pt>
                <c:pt idx="808">
                  <c:v>2.3574606923265639E-2</c:v>
                </c:pt>
                <c:pt idx="809">
                  <c:v>0.24344124493110625</c:v>
                </c:pt>
                <c:pt idx="810">
                  <c:v>0.22385300121843391</c:v>
                </c:pt>
                <c:pt idx="811">
                  <c:v>0.27369540644487805</c:v>
                </c:pt>
                <c:pt idx="812">
                  <c:v>0.15680788709014321</c:v>
                </c:pt>
                <c:pt idx="813">
                  <c:v>0.13718240614513821</c:v>
                </c:pt>
                <c:pt idx="814">
                  <c:v>0.18208082956662305</c:v>
                </c:pt>
                <c:pt idx="815">
                  <c:v>-5.5522771476516991E-2</c:v>
                </c:pt>
                <c:pt idx="816">
                  <c:v>0.37272257455580621</c:v>
                </c:pt>
                <c:pt idx="817">
                  <c:v>7.9081922678239103E-2</c:v>
                </c:pt>
                <c:pt idx="818">
                  <c:v>3.0896515774732937E-2</c:v>
                </c:pt>
                <c:pt idx="819">
                  <c:v>0.15458156405188661</c:v>
                </c:pt>
                <c:pt idx="820">
                  <c:v>0.30614354879946848</c:v>
                </c:pt>
                <c:pt idx="821">
                  <c:v>0.1990664430205788</c:v>
                </c:pt>
                <c:pt idx="822">
                  <c:v>0.21660902841318425</c:v>
                </c:pt>
                <c:pt idx="823">
                  <c:v>6.1340113469060285E-2</c:v>
                </c:pt>
                <c:pt idx="824">
                  <c:v>2.5220321878642801E-2</c:v>
                </c:pt>
                <c:pt idx="825">
                  <c:v>0.25203412146423615</c:v>
                </c:pt>
                <c:pt idx="826">
                  <c:v>0.14499671278112791</c:v>
                </c:pt>
                <c:pt idx="827">
                  <c:v>6.2484791239752327E-2</c:v>
                </c:pt>
                <c:pt idx="828">
                  <c:v>0.24540014397501517</c:v>
                </c:pt>
                <c:pt idx="829">
                  <c:v>0.30862099750301064</c:v>
                </c:pt>
                <c:pt idx="830">
                  <c:v>9.4763370641888139E-2</c:v>
                </c:pt>
                <c:pt idx="831">
                  <c:v>8.3764562477592064E-2</c:v>
                </c:pt>
                <c:pt idx="832">
                  <c:v>-7.9947440198985642E-2</c:v>
                </c:pt>
                <c:pt idx="833">
                  <c:v>0.17563416275258081</c:v>
                </c:pt>
                <c:pt idx="834">
                  <c:v>5.8950879239142821E-2</c:v>
                </c:pt>
                <c:pt idx="835">
                  <c:v>0.17368306063796221</c:v>
                </c:pt>
                <c:pt idx="836">
                  <c:v>0.11868892207603338</c:v>
                </c:pt>
                <c:pt idx="837">
                  <c:v>-4.1668007703073578E-2</c:v>
                </c:pt>
                <c:pt idx="838">
                  <c:v>0.20982842531444593</c:v>
                </c:pt>
                <c:pt idx="839">
                  <c:v>6.5114574201041775E-2</c:v>
                </c:pt>
                <c:pt idx="840">
                  <c:v>0.25748109870420355</c:v>
                </c:pt>
                <c:pt idx="841">
                  <c:v>-3.1477053333768684E-3</c:v>
                </c:pt>
                <c:pt idx="842">
                  <c:v>0.10641706476882473</c:v>
                </c:pt>
                <c:pt idx="843">
                  <c:v>0.12806615735918569</c:v>
                </c:pt>
                <c:pt idx="844">
                  <c:v>0.37626900027652505</c:v>
                </c:pt>
                <c:pt idx="845">
                  <c:v>0.18377080734340528</c:v>
                </c:pt>
                <c:pt idx="846">
                  <c:v>7.1792693203597234E-3</c:v>
                </c:pt>
                <c:pt idx="847">
                  <c:v>0.23681528118192999</c:v>
                </c:pt>
                <c:pt idx="848">
                  <c:v>5.9380437897623616E-2</c:v>
                </c:pt>
                <c:pt idx="849">
                  <c:v>0.23322658526007845</c:v>
                </c:pt>
                <c:pt idx="850">
                  <c:v>6.6630817752825477E-3</c:v>
                </c:pt>
                <c:pt idx="851">
                  <c:v>0.16336152916388957</c:v>
                </c:pt>
                <c:pt idx="852">
                  <c:v>0.13984172355998886</c:v>
                </c:pt>
                <c:pt idx="853">
                  <c:v>0.25960889161860301</c:v>
                </c:pt>
                <c:pt idx="854">
                  <c:v>9.3131442559721056E-2</c:v>
                </c:pt>
                <c:pt idx="855">
                  <c:v>0.1503775708130517</c:v>
                </c:pt>
                <c:pt idx="856">
                  <c:v>0.22720158949023184</c:v>
                </c:pt>
                <c:pt idx="857">
                  <c:v>0.15099285355982614</c:v>
                </c:pt>
                <c:pt idx="858">
                  <c:v>0.25529665288540537</c:v>
                </c:pt>
                <c:pt idx="859">
                  <c:v>0.15064392660578996</c:v>
                </c:pt>
                <c:pt idx="860">
                  <c:v>0.1346375005879421</c:v>
                </c:pt>
                <c:pt idx="861">
                  <c:v>0.10052629310296417</c:v>
                </c:pt>
                <c:pt idx="862">
                  <c:v>0.21613579231527622</c:v>
                </c:pt>
                <c:pt idx="863">
                  <c:v>0.23404257512511389</c:v>
                </c:pt>
                <c:pt idx="864">
                  <c:v>0.38323534604996234</c:v>
                </c:pt>
                <c:pt idx="865">
                  <c:v>8.6175156778479325E-2</c:v>
                </c:pt>
                <c:pt idx="866">
                  <c:v>0.23145977036014503</c:v>
                </c:pt>
                <c:pt idx="867">
                  <c:v>0.10986809043830865</c:v>
                </c:pt>
                <c:pt idx="868">
                  <c:v>0.11060347078109009</c:v>
                </c:pt>
                <c:pt idx="869">
                  <c:v>0.10778685111250684</c:v>
                </c:pt>
                <c:pt idx="870">
                  <c:v>7.7966261154732971E-2</c:v>
                </c:pt>
                <c:pt idx="871">
                  <c:v>0.25417097336991257</c:v>
                </c:pt>
                <c:pt idx="872">
                  <c:v>4.0852020627754712E-2</c:v>
                </c:pt>
                <c:pt idx="873">
                  <c:v>4.4156599411997129E-2</c:v>
                </c:pt>
                <c:pt idx="874">
                  <c:v>0.11079148191372232</c:v>
                </c:pt>
                <c:pt idx="875">
                  <c:v>0.26426453221641444</c:v>
                </c:pt>
                <c:pt idx="876">
                  <c:v>8.5131402152924363E-2</c:v>
                </c:pt>
                <c:pt idx="877">
                  <c:v>0.39049774795482833</c:v>
                </c:pt>
                <c:pt idx="878">
                  <c:v>5.7221709759776321E-2</c:v>
                </c:pt>
                <c:pt idx="879">
                  <c:v>-2.6827419606442575E-2</c:v>
                </c:pt>
                <c:pt idx="880">
                  <c:v>0.3131415230604418</c:v>
                </c:pt>
                <c:pt idx="881">
                  <c:v>0.14837532858918551</c:v>
                </c:pt>
                <c:pt idx="882">
                  <c:v>0.2710599809061579</c:v>
                </c:pt>
                <c:pt idx="883">
                  <c:v>0.19872492807844244</c:v>
                </c:pt>
                <c:pt idx="884">
                  <c:v>4.1132573705708796E-2</c:v>
                </c:pt>
                <c:pt idx="885">
                  <c:v>8.8957261544682684E-2</c:v>
                </c:pt>
                <c:pt idx="886">
                  <c:v>0.19028132764508127</c:v>
                </c:pt>
                <c:pt idx="887">
                  <c:v>0.29055415177579202</c:v>
                </c:pt>
                <c:pt idx="888">
                  <c:v>0.146175445078016</c:v>
                </c:pt>
                <c:pt idx="889">
                  <c:v>8.8640212797505225E-2</c:v>
                </c:pt>
                <c:pt idx="890">
                  <c:v>-9.37835815160043E-3</c:v>
                </c:pt>
                <c:pt idx="891">
                  <c:v>0.20736644184278846</c:v>
                </c:pt>
                <c:pt idx="892">
                  <c:v>0.2719654723083213</c:v>
                </c:pt>
                <c:pt idx="893">
                  <c:v>0.13786149561192249</c:v>
                </c:pt>
                <c:pt idx="894">
                  <c:v>0.20862573155029951</c:v>
                </c:pt>
                <c:pt idx="895">
                  <c:v>0.1650330837400468</c:v>
                </c:pt>
                <c:pt idx="896">
                  <c:v>0.13154475750985267</c:v>
                </c:pt>
                <c:pt idx="897">
                  <c:v>5.1690228346848548E-2</c:v>
                </c:pt>
                <c:pt idx="898">
                  <c:v>0.16563165195378429</c:v>
                </c:pt>
                <c:pt idx="899">
                  <c:v>0.10291530342816524</c:v>
                </c:pt>
                <c:pt idx="900">
                  <c:v>9.1441156028846504E-2</c:v>
                </c:pt>
                <c:pt idx="901">
                  <c:v>0.11462725354201513</c:v>
                </c:pt>
                <c:pt idx="902">
                  <c:v>0.28158340645649149</c:v>
                </c:pt>
                <c:pt idx="903">
                  <c:v>4.3293795150222129E-2</c:v>
                </c:pt>
                <c:pt idx="904">
                  <c:v>0.26186881832484343</c:v>
                </c:pt>
                <c:pt idx="905">
                  <c:v>-4.4086550639179725E-3</c:v>
                </c:pt>
                <c:pt idx="906">
                  <c:v>0.28985133224553705</c:v>
                </c:pt>
                <c:pt idx="907">
                  <c:v>1.7210690565905552E-2</c:v>
                </c:pt>
                <c:pt idx="908">
                  <c:v>4.5166056026886281E-2</c:v>
                </c:pt>
                <c:pt idx="909">
                  <c:v>0.15420327168311448</c:v>
                </c:pt>
                <c:pt idx="910">
                  <c:v>0.27117218617775757</c:v>
                </c:pt>
                <c:pt idx="911">
                  <c:v>0.17915941111860634</c:v>
                </c:pt>
                <c:pt idx="912">
                  <c:v>0.33958041048374976</c:v>
                </c:pt>
                <c:pt idx="913">
                  <c:v>0.1490833398676365</c:v>
                </c:pt>
                <c:pt idx="914">
                  <c:v>0.27115979998650985</c:v>
                </c:pt>
                <c:pt idx="915">
                  <c:v>0.19830676396453878</c:v>
                </c:pt>
                <c:pt idx="916">
                  <c:v>0.31747390358988881</c:v>
                </c:pt>
                <c:pt idx="917">
                  <c:v>0.12044850143962299</c:v>
                </c:pt>
                <c:pt idx="918">
                  <c:v>-6.6194404028586257E-4</c:v>
                </c:pt>
                <c:pt idx="919">
                  <c:v>0.16666014095197859</c:v>
                </c:pt>
                <c:pt idx="920">
                  <c:v>0.13754456391032588</c:v>
                </c:pt>
                <c:pt idx="921">
                  <c:v>0.20490485584036705</c:v>
                </c:pt>
                <c:pt idx="922">
                  <c:v>0.1689249008200874</c:v>
                </c:pt>
                <c:pt idx="923">
                  <c:v>1.1744302717723599E-2</c:v>
                </c:pt>
                <c:pt idx="924">
                  <c:v>0.16555747892441766</c:v>
                </c:pt>
                <c:pt idx="925">
                  <c:v>0.32813921397322865</c:v>
                </c:pt>
                <c:pt idx="926">
                  <c:v>9.5246186622119644E-3</c:v>
                </c:pt>
                <c:pt idx="927">
                  <c:v>-2.6790700642127713E-2</c:v>
                </c:pt>
                <c:pt idx="928">
                  <c:v>0.23838705942786875</c:v>
                </c:pt>
                <c:pt idx="929">
                  <c:v>0.25234018473140907</c:v>
                </c:pt>
                <c:pt idx="930">
                  <c:v>0.16262678133503733</c:v>
                </c:pt>
                <c:pt idx="931">
                  <c:v>0.21474992984068647</c:v>
                </c:pt>
                <c:pt idx="932">
                  <c:v>0.14307468393871581</c:v>
                </c:pt>
                <c:pt idx="933">
                  <c:v>0.17839325358226379</c:v>
                </c:pt>
                <c:pt idx="934">
                  <c:v>5.234048269925879E-2</c:v>
                </c:pt>
                <c:pt idx="935">
                  <c:v>7.0941728435756454E-2</c:v>
                </c:pt>
                <c:pt idx="936">
                  <c:v>0.11113705371214549</c:v>
                </c:pt>
                <c:pt idx="937">
                  <c:v>0.23212568352241822</c:v>
                </c:pt>
                <c:pt idx="938">
                  <c:v>0.16549152722935512</c:v>
                </c:pt>
                <c:pt idx="939">
                  <c:v>0.12766206055943918</c:v>
                </c:pt>
                <c:pt idx="940">
                  <c:v>0.10283729262802156</c:v>
                </c:pt>
                <c:pt idx="941">
                  <c:v>0.10047627662035918</c:v>
                </c:pt>
                <c:pt idx="942">
                  <c:v>0.20674301880377344</c:v>
                </c:pt>
                <c:pt idx="943">
                  <c:v>0.30317708783144515</c:v>
                </c:pt>
                <c:pt idx="944">
                  <c:v>0.10272283983812266</c:v>
                </c:pt>
                <c:pt idx="945">
                  <c:v>9.750197552204326E-3</c:v>
                </c:pt>
                <c:pt idx="946">
                  <c:v>0.36076454197959446</c:v>
                </c:pt>
                <c:pt idx="947">
                  <c:v>4.6039416863091723E-2</c:v>
                </c:pt>
                <c:pt idx="948">
                  <c:v>0.18803738216974097</c:v>
                </c:pt>
                <c:pt idx="949">
                  <c:v>0.28719543656124918</c:v>
                </c:pt>
                <c:pt idx="950">
                  <c:v>0.31030723813603278</c:v>
                </c:pt>
                <c:pt idx="951">
                  <c:v>-2.6719453540325989E-2</c:v>
                </c:pt>
                <c:pt idx="952">
                  <c:v>0.28085395752327513</c:v>
                </c:pt>
                <c:pt idx="953">
                  <c:v>0.205170891758681</c:v>
                </c:pt>
                <c:pt idx="954">
                  <c:v>0.13246824670856944</c:v>
                </c:pt>
                <c:pt idx="955">
                  <c:v>-7.3993255684175419E-2</c:v>
                </c:pt>
                <c:pt idx="956">
                  <c:v>1.7233061717223948E-2</c:v>
                </c:pt>
                <c:pt idx="957">
                  <c:v>0.10479017277278067</c:v>
                </c:pt>
                <c:pt idx="958">
                  <c:v>0.16686599323880197</c:v>
                </c:pt>
                <c:pt idx="959">
                  <c:v>0.25185647030902836</c:v>
                </c:pt>
                <c:pt idx="960">
                  <c:v>0.17848005565872846</c:v>
                </c:pt>
                <c:pt idx="961">
                  <c:v>9.8937835326267445E-2</c:v>
                </c:pt>
                <c:pt idx="962">
                  <c:v>0.14163761426252902</c:v>
                </c:pt>
                <c:pt idx="963">
                  <c:v>0.23789646108490625</c:v>
                </c:pt>
                <c:pt idx="964">
                  <c:v>0.26115933564265664</c:v>
                </c:pt>
                <c:pt idx="965">
                  <c:v>0.13367901924749187</c:v>
                </c:pt>
                <c:pt idx="966">
                  <c:v>0.22341873448566668</c:v>
                </c:pt>
                <c:pt idx="967">
                  <c:v>0.17423405807418477</c:v>
                </c:pt>
                <c:pt idx="968">
                  <c:v>0.23551273621483476</c:v>
                </c:pt>
                <c:pt idx="969">
                  <c:v>0.21690765260418113</c:v>
                </c:pt>
                <c:pt idx="970">
                  <c:v>0.12163442908507757</c:v>
                </c:pt>
                <c:pt idx="971">
                  <c:v>0.18021424566262234</c:v>
                </c:pt>
                <c:pt idx="972">
                  <c:v>4.1461122562079178E-2</c:v>
                </c:pt>
                <c:pt idx="973">
                  <c:v>0.15005615170733733</c:v>
                </c:pt>
                <c:pt idx="974">
                  <c:v>0.2042841581291803</c:v>
                </c:pt>
                <c:pt idx="975">
                  <c:v>3.3478904731103064E-2</c:v>
                </c:pt>
                <c:pt idx="976">
                  <c:v>0.10888779381377491</c:v>
                </c:pt>
                <c:pt idx="977">
                  <c:v>4.4196373136970751E-2</c:v>
                </c:pt>
                <c:pt idx="978">
                  <c:v>0.1023972291297659</c:v>
                </c:pt>
                <c:pt idx="979">
                  <c:v>6.9540553156790016E-2</c:v>
                </c:pt>
                <c:pt idx="980">
                  <c:v>0.17158890152967621</c:v>
                </c:pt>
                <c:pt idx="981">
                  <c:v>0.22576609192684355</c:v>
                </c:pt>
                <c:pt idx="982">
                  <c:v>0.21879361714213352</c:v>
                </c:pt>
                <c:pt idx="983">
                  <c:v>0.12066010101836143</c:v>
                </c:pt>
                <c:pt idx="984">
                  <c:v>0.19835368952817994</c:v>
                </c:pt>
                <c:pt idx="985">
                  <c:v>8.5069794757752976E-2</c:v>
                </c:pt>
                <c:pt idx="986">
                  <c:v>0.10256157346995258</c:v>
                </c:pt>
                <c:pt idx="987">
                  <c:v>2.1679879745172357E-2</c:v>
                </c:pt>
                <c:pt idx="988">
                  <c:v>0.1085646326177495</c:v>
                </c:pt>
                <c:pt idx="989">
                  <c:v>8.5210767404046914E-3</c:v>
                </c:pt>
                <c:pt idx="990">
                  <c:v>9.9501378887691727E-2</c:v>
                </c:pt>
                <c:pt idx="991">
                  <c:v>0.13607650083762263</c:v>
                </c:pt>
                <c:pt idx="992">
                  <c:v>0.22668781285087872</c:v>
                </c:pt>
                <c:pt idx="993">
                  <c:v>3.0051307072128736E-2</c:v>
                </c:pt>
                <c:pt idx="994">
                  <c:v>0.2288617401866857</c:v>
                </c:pt>
                <c:pt idx="995">
                  <c:v>0.17981409520868041</c:v>
                </c:pt>
                <c:pt idx="996">
                  <c:v>0.34245959939192483</c:v>
                </c:pt>
                <c:pt idx="997">
                  <c:v>0.10401729850346902</c:v>
                </c:pt>
                <c:pt idx="998">
                  <c:v>0.29973376980150823</c:v>
                </c:pt>
                <c:pt idx="999">
                  <c:v>9.9219002637956757E-2</c:v>
                </c:pt>
                <c:pt idx="1000">
                  <c:v>-4.6893181166792232E-2</c:v>
                </c:pt>
                <c:pt idx="1001">
                  <c:v>0.1139104962996091</c:v>
                </c:pt>
              </c:numCache>
            </c:numRef>
          </c:yVal>
          <c:smooth val="0"/>
          <c:extLst>
            <c:ext xmlns:c16="http://schemas.microsoft.com/office/drawing/2014/chart" uri="{C3380CC4-5D6E-409C-BE32-E72D297353CC}">
              <c16:uniqueId val="{00000000-D68F-454E-9821-AA3FE8C53217}"/>
            </c:ext>
          </c:extLst>
        </c:ser>
        <c:dLbls>
          <c:showLegendKey val="0"/>
          <c:showVal val="0"/>
          <c:showCatName val="0"/>
          <c:showSerName val="0"/>
          <c:showPercent val="0"/>
          <c:showBubbleSize val="0"/>
        </c:dLbls>
        <c:axId val="1755512576"/>
        <c:axId val="1755513056"/>
      </c:scatterChart>
      <c:valAx>
        <c:axId val="1755512576"/>
        <c:scaling>
          <c:orientation val="minMax"/>
        </c:scaling>
        <c:delete val="0"/>
        <c:axPos val="b"/>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513056"/>
        <c:crosses val="autoZero"/>
        <c:crossBetween val="midCat"/>
      </c:valAx>
      <c:valAx>
        <c:axId val="175551305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5125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238125</xdr:colOff>
      <xdr:row>57</xdr:row>
      <xdr:rowOff>47763</xdr:rowOff>
    </xdr:from>
    <xdr:to>
      <xdr:col>36</xdr:col>
      <xdr:colOff>1207295</xdr:colOff>
      <xdr:row>71</xdr:row>
      <xdr:rowOff>202406</xdr:rowOff>
    </xdr:to>
    <xdr:graphicFrame macro="">
      <xdr:nvGraphicFramePr>
        <xdr:cNvPr id="3" name="Chart 2">
          <a:extLst>
            <a:ext uri="{FF2B5EF4-FFF2-40B4-BE49-F238E27FC236}">
              <a16:creationId xmlns:a16="http://schemas.microsoft.com/office/drawing/2014/main" id="{980FC325-05D3-470F-AA32-1753FEFFE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B20DB-F664-4C18-B86E-790ABA8331E0}">
  <dimension ref="B2:N11"/>
  <sheetViews>
    <sheetView zoomScale="87" workbookViewId="0">
      <selection activeCell="D17" sqref="D17"/>
    </sheetView>
  </sheetViews>
  <sheetFormatPr defaultRowHeight="14.4"/>
  <cols>
    <col min="2" max="2" width="12.5546875" customWidth="1"/>
    <col min="3" max="3" width="30.77734375" customWidth="1"/>
    <col min="4" max="4" width="24.77734375" customWidth="1"/>
    <col min="5" max="5" width="20.109375" customWidth="1"/>
  </cols>
  <sheetData>
    <row r="2" spans="2:14" ht="18">
      <c r="B2" s="47"/>
      <c r="C2" s="31" t="s">
        <v>22</v>
      </c>
      <c r="D2" s="31" t="s">
        <v>23</v>
      </c>
      <c r="E2" s="31" t="s">
        <v>24</v>
      </c>
      <c r="H2" s="52" t="s">
        <v>114</v>
      </c>
      <c r="I2" s="53"/>
      <c r="J2" s="53"/>
      <c r="K2" s="53"/>
      <c r="L2" s="53"/>
      <c r="M2" s="53"/>
      <c r="N2" s="53"/>
    </row>
    <row r="3" spans="2:14" ht="18">
      <c r="B3" s="47">
        <v>1</v>
      </c>
      <c r="C3" s="11" t="s">
        <v>25</v>
      </c>
      <c r="D3" s="11" t="s">
        <v>26</v>
      </c>
      <c r="E3" s="49" t="s">
        <v>27</v>
      </c>
      <c r="H3" s="53"/>
      <c r="I3" s="53"/>
      <c r="J3" s="53"/>
      <c r="K3" s="53"/>
      <c r="L3" s="53"/>
      <c r="M3" s="53"/>
      <c r="N3" s="53"/>
    </row>
    <row r="4" spans="2:14" ht="18">
      <c r="B4" s="47">
        <v>2</v>
      </c>
      <c r="C4" s="11" t="s">
        <v>28</v>
      </c>
      <c r="D4" s="11" t="s">
        <v>29</v>
      </c>
      <c r="E4" s="50"/>
      <c r="H4" s="53"/>
      <c r="I4" s="53"/>
      <c r="J4" s="53"/>
      <c r="K4" s="53"/>
      <c r="L4" s="53"/>
      <c r="M4" s="53"/>
      <c r="N4" s="53"/>
    </row>
    <row r="5" spans="2:14" ht="18">
      <c r="B5" s="47">
        <v>3</v>
      </c>
      <c r="C5" s="11" t="s">
        <v>30</v>
      </c>
      <c r="D5" s="11" t="s">
        <v>31</v>
      </c>
      <c r="E5" s="50"/>
      <c r="H5" s="53"/>
      <c r="I5" s="53"/>
      <c r="J5" s="53"/>
      <c r="K5" s="53"/>
      <c r="L5" s="53"/>
      <c r="M5" s="53"/>
      <c r="N5" s="53"/>
    </row>
    <row r="6" spans="2:14" ht="18">
      <c r="B6" s="47">
        <v>4</v>
      </c>
      <c r="C6" s="11" t="s">
        <v>32</v>
      </c>
      <c r="D6" s="11" t="s">
        <v>33</v>
      </c>
      <c r="E6" s="50"/>
      <c r="H6" s="53"/>
      <c r="I6" s="53"/>
      <c r="J6" s="53"/>
      <c r="K6" s="53"/>
      <c r="L6" s="53"/>
      <c r="M6" s="53"/>
      <c r="N6" s="53"/>
    </row>
    <row r="7" spans="2:14" ht="18">
      <c r="B7" s="47">
        <v>5</v>
      </c>
      <c r="C7" s="11" t="s">
        <v>34</v>
      </c>
      <c r="D7" s="11" t="s">
        <v>35</v>
      </c>
      <c r="E7" s="50"/>
      <c r="H7" s="53"/>
      <c r="I7" s="53"/>
      <c r="J7" s="53"/>
      <c r="K7" s="53"/>
      <c r="L7" s="53"/>
      <c r="M7" s="53"/>
      <c r="N7" s="53"/>
    </row>
    <row r="8" spans="2:14" ht="18">
      <c r="B8" s="47">
        <v>6</v>
      </c>
      <c r="C8" s="11" t="s">
        <v>36</v>
      </c>
      <c r="D8" s="11" t="s">
        <v>37</v>
      </c>
      <c r="E8" s="51"/>
      <c r="H8" s="53"/>
      <c r="I8" s="53"/>
      <c r="J8" s="53"/>
      <c r="K8" s="53"/>
      <c r="L8" s="53"/>
      <c r="M8" s="53"/>
      <c r="N8" s="53"/>
    </row>
    <row r="11" spans="2:14">
      <c r="B11" s="12"/>
      <c r="C11" s="12"/>
    </row>
  </sheetData>
  <mergeCells count="2">
    <mergeCell ref="E3:E8"/>
    <mergeCell ref="H2:N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57E2D-10F8-46D6-B582-683D2A529D03}">
  <dimension ref="B2:E7"/>
  <sheetViews>
    <sheetView workbookViewId="0">
      <selection activeCell="D13" sqref="D13"/>
    </sheetView>
  </sheetViews>
  <sheetFormatPr defaultRowHeight="14.4"/>
  <cols>
    <col min="3" max="3" width="44.33203125" customWidth="1"/>
    <col min="4" max="4" width="39.33203125" customWidth="1"/>
    <col min="5" max="5" width="22.33203125" customWidth="1"/>
  </cols>
  <sheetData>
    <row r="2" spans="2:5" ht="18">
      <c r="B2" s="34" t="s">
        <v>115</v>
      </c>
      <c r="C2" s="34" t="s">
        <v>41</v>
      </c>
      <c r="D2" s="34" t="s">
        <v>39</v>
      </c>
      <c r="E2" s="34" t="s">
        <v>40</v>
      </c>
    </row>
    <row r="3" spans="2:5" ht="18">
      <c r="B3" s="34">
        <v>1</v>
      </c>
      <c r="C3" s="48" t="s">
        <v>42</v>
      </c>
      <c r="D3" s="48" t="s">
        <v>44</v>
      </c>
      <c r="E3" s="48" t="s">
        <v>43</v>
      </c>
    </row>
    <row r="4" spans="2:5" ht="18">
      <c r="B4" s="34">
        <v>2</v>
      </c>
      <c r="C4" s="48" t="s">
        <v>46</v>
      </c>
      <c r="D4" s="48" t="s">
        <v>51</v>
      </c>
      <c r="E4" s="48" t="s">
        <v>45</v>
      </c>
    </row>
    <row r="5" spans="2:5" ht="18">
      <c r="B5" s="34">
        <v>3</v>
      </c>
      <c r="C5" s="48" t="s">
        <v>56</v>
      </c>
      <c r="D5" s="48" t="s">
        <v>52</v>
      </c>
      <c r="E5" s="48" t="s">
        <v>47</v>
      </c>
    </row>
    <row r="6" spans="2:5" ht="18">
      <c r="B6" s="34">
        <v>4</v>
      </c>
      <c r="C6" s="48" t="s">
        <v>48</v>
      </c>
      <c r="D6" s="48" t="s">
        <v>50</v>
      </c>
      <c r="E6" s="48" t="s">
        <v>49</v>
      </c>
    </row>
    <row r="7" spans="2:5" ht="18">
      <c r="B7" s="34">
        <v>5</v>
      </c>
      <c r="C7" s="48" t="s">
        <v>53</v>
      </c>
      <c r="D7" s="48" t="s">
        <v>54</v>
      </c>
      <c r="E7" s="48"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R1062"/>
  <sheetViews>
    <sheetView tabSelected="1" topLeftCell="AF49" zoomScale="97" zoomScaleNormal="60" workbookViewId="0">
      <selection activeCell="AG47" sqref="AG47"/>
    </sheetView>
  </sheetViews>
  <sheetFormatPr defaultColWidth="9" defaultRowHeight="18"/>
  <cols>
    <col min="1" max="1" width="9" style="1"/>
    <col min="2" max="2" width="15.109375" style="1" customWidth="1"/>
    <col min="3" max="3" width="16.77734375" style="1" customWidth="1"/>
    <col min="4" max="4" width="11.5546875" style="1" customWidth="1"/>
    <col min="5" max="5" width="20.21875" style="1" customWidth="1"/>
    <col min="6" max="6" width="8.21875" style="1" customWidth="1"/>
    <col min="7" max="7" width="14.88671875" style="1" customWidth="1"/>
    <col min="8" max="8" width="15.109375" style="1" bestFit="1" customWidth="1"/>
    <col min="9" max="9" width="9.77734375" style="1"/>
    <col min="10" max="10" width="17.44140625" style="1" customWidth="1"/>
    <col min="11" max="11" width="7.109375" style="1" customWidth="1"/>
    <col min="12" max="12" width="15.21875" style="1" customWidth="1"/>
    <col min="13" max="13" width="13.77734375" style="1" bestFit="1" customWidth="1"/>
    <col min="14" max="14" width="9.77734375" style="1"/>
    <col min="15" max="15" width="18.77734375" style="1" customWidth="1"/>
    <col min="16" max="16" width="13.109375" style="1" customWidth="1"/>
    <col min="17" max="17" width="16" style="1" customWidth="1"/>
    <col min="18" max="18" width="16.21875" style="1" customWidth="1"/>
    <col min="19" max="19" width="9.77734375" style="1"/>
    <col min="20" max="20" width="15.44140625" style="1" customWidth="1"/>
    <col min="21" max="21" width="9" style="1"/>
    <col min="22" max="22" width="14.44140625" style="1" customWidth="1"/>
    <col min="23" max="23" width="12.109375" style="1" customWidth="1"/>
    <col min="24" max="24" width="9.77734375" style="1"/>
    <col min="25" max="25" width="15.88671875" style="1" customWidth="1"/>
    <col min="26" max="26" width="9" style="1"/>
    <col min="27" max="27" width="16.21875" style="1" customWidth="1"/>
    <col min="28" max="28" width="13.44140625" style="1" customWidth="1"/>
    <col min="29" max="29" width="15.88671875" style="1" customWidth="1"/>
    <col min="30" max="30" width="9" style="1"/>
    <col min="31" max="31" width="15.6640625" style="1" customWidth="1"/>
    <col min="32" max="32" width="41.33203125" style="1" customWidth="1"/>
    <col min="33" max="33" width="37.6640625" style="1" customWidth="1"/>
    <col min="34" max="34" width="21.44140625" style="1" customWidth="1"/>
    <col min="35" max="35" width="31.77734375" style="1" customWidth="1"/>
    <col min="36" max="36" width="27.5546875" style="1" customWidth="1"/>
    <col min="37" max="37" width="23.6640625" style="1" customWidth="1"/>
    <col min="38" max="38" width="31.88671875" style="1" customWidth="1"/>
    <col min="39" max="39" width="36.5546875" style="1" customWidth="1"/>
    <col min="40" max="40" width="29.44140625" style="1" customWidth="1"/>
    <col min="41" max="41" width="28.44140625" style="1" customWidth="1"/>
    <col min="42" max="42" width="29.6640625" style="1" customWidth="1"/>
    <col min="43" max="43" width="29" style="1" customWidth="1"/>
    <col min="44" max="44" width="26.88671875" style="1" customWidth="1"/>
    <col min="45" max="45" width="26.33203125" style="1" customWidth="1"/>
    <col min="46" max="16384" width="9" style="1"/>
  </cols>
  <sheetData>
    <row r="2" spans="2:44" ht="42" customHeight="1">
      <c r="B2" s="97" t="s">
        <v>43</v>
      </c>
      <c r="C2" s="98"/>
      <c r="D2" s="99"/>
      <c r="G2" s="97" t="s">
        <v>45</v>
      </c>
      <c r="H2" s="98"/>
      <c r="I2" s="99"/>
      <c r="L2" s="97" t="s">
        <v>47</v>
      </c>
      <c r="M2" s="98"/>
      <c r="N2" s="99"/>
      <c r="Q2" s="97" t="s">
        <v>55</v>
      </c>
      <c r="R2" s="98"/>
      <c r="S2" s="99"/>
      <c r="V2" s="97" t="s">
        <v>49</v>
      </c>
      <c r="W2" s="98"/>
      <c r="X2" s="99"/>
      <c r="AA2" s="97" t="s">
        <v>0</v>
      </c>
      <c r="AB2" s="98"/>
      <c r="AC2" s="99"/>
      <c r="AF2" s="27"/>
      <c r="AG2" s="22" t="s">
        <v>1</v>
      </c>
      <c r="AH2" s="22" t="s">
        <v>2</v>
      </c>
      <c r="AI2" s="22" t="s">
        <v>3</v>
      </c>
      <c r="AJ2" s="23" t="s">
        <v>17</v>
      </c>
      <c r="AK2" s="22" t="s">
        <v>4</v>
      </c>
      <c r="AL2" s="23" t="s">
        <v>9</v>
      </c>
      <c r="AM2" s="23" t="s">
        <v>13</v>
      </c>
      <c r="AN2" s="23" t="s">
        <v>10</v>
      </c>
      <c r="AO2" s="23" t="s">
        <v>19</v>
      </c>
      <c r="AP2" s="24" t="s">
        <v>64</v>
      </c>
      <c r="AQ2" s="24" t="s">
        <v>65</v>
      </c>
      <c r="AR2" s="24" t="s">
        <v>66</v>
      </c>
    </row>
    <row r="3" spans="2:44" ht="36" customHeight="1">
      <c r="B3" s="39" t="s">
        <v>5</v>
      </c>
      <c r="C3" s="39" t="s">
        <v>6</v>
      </c>
      <c r="D3" s="39" t="s">
        <v>7</v>
      </c>
      <c r="E3" s="40" t="s">
        <v>8</v>
      </c>
      <c r="F3" s="8"/>
      <c r="G3" s="39" t="s">
        <v>5</v>
      </c>
      <c r="H3" s="39" t="s">
        <v>6</v>
      </c>
      <c r="I3" s="39" t="s">
        <v>7</v>
      </c>
      <c r="J3" s="40" t="s">
        <v>8</v>
      </c>
      <c r="K3" s="8"/>
      <c r="L3" s="39" t="s">
        <v>5</v>
      </c>
      <c r="M3" s="39" t="s">
        <v>6</v>
      </c>
      <c r="N3" s="39" t="s">
        <v>7</v>
      </c>
      <c r="O3" s="40" t="s">
        <v>8</v>
      </c>
      <c r="Q3" s="39" t="s">
        <v>5</v>
      </c>
      <c r="R3" s="39" t="s">
        <v>6</v>
      </c>
      <c r="S3" s="39" t="s">
        <v>7</v>
      </c>
      <c r="T3" s="40" t="s">
        <v>8</v>
      </c>
      <c r="V3" s="39" t="s">
        <v>5</v>
      </c>
      <c r="W3" s="39" t="s">
        <v>6</v>
      </c>
      <c r="X3" s="39" t="s">
        <v>7</v>
      </c>
      <c r="Y3" s="43" t="s">
        <v>8</v>
      </c>
      <c r="AA3" s="39" t="s">
        <v>5</v>
      </c>
      <c r="AB3" s="39" t="s">
        <v>6</v>
      </c>
      <c r="AC3" s="39" t="s">
        <v>7</v>
      </c>
      <c r="AF3" s="28" t="s">
        <v>43</v>
      </c>
      <c r="AG3" s="6">
        <f>SUM(D4:D749)</f>
        <v>-0.20139331986597037</v>
      </c>
      <c r="AH3" s="2">
        <f>EXP(AG3/3) - 1</f>
        <v>-6.4927400909813304E-2</v>
      </c>
      <c r="AI3" s="2">
        <f>_xlfn.VAR.P(D4:D749)</f>
        <v>4.2202520950971147E-4</v>
      </c>
      <c r="AJ3" s="2">
        <f>SQRT(AI3)</f>
        <v>2.0543252164876707E-2</v>
      </c>
      <c r="AK3" s="2">
        <f>AJ3/AH3</f>
        <v>-0.31640342716647607</v>
      </c>
      <c r="AL3" s="44">
        <f>_xlfn.COVARIANCE.P(D4:D749,AC4:AC749)</f>
        <v>6.0914506529339319E-5</v>
      </c>
      <c r="AM3" s="2">
        <f>AL3/AI8</f>
        <v>0.75630194851869603</v>
      </c>
      <c r="AN3" s="6">
        <f>AM3/AN10</f>
        <v>0.16979801460037641</v>
      </c>
      <c r="AO3" s="2">
        <v>0.2</v>
      </c>
      <c r="AP3" s="14">
        <v>154.309</v>
      </c>
      <c r="AQ3" s="20">
        <f>AP3/SUM(AP3:AP7)</f>
        <v>0.21974108235039466</v>
      </c>
      <c r="AR3" s="20">
        <f>C751</f>
        <v>0.21182751172754613</v>
      </c>
    </row>
    <row r="4" spans="2:44" ht="17.850000000000001" customHeight="1">
      <c r="B4" s="4">
        <v>45607</v>
      </c>
      <c r="C4" s="5">
        <v>1641.15</v>
      </c>
      <c r="D4" s="9">
        <f t="shared" ref="D4:D67" si="0">LN(C4/C5)</f>
        <v>2.5174860285328764E-2</v>
      </c>
      <c r="E4" s="41">
        <f>AVERAGE(C4:C749)</f>
        <v>1358.1252680965142</v>
      </c>
      <c r="F4" s="10"/>
      <c r="G4" s="4">
        <v>45607</v>
      </c>
      <c r="H4" s="5">
        <v>1464</v>
      </c>
      <c r="I4" s="9">
        <f t="shared" ref="I4:I67" si="1">LN(H4/H5)</f>
        <v>-2.1834069809436177E-3</v>
      </c>
      <c r="J4" s="41">
        <f>AVERAGE(H4:H749)</f>
        <v>1609.4922252010711</v>
      </c>
      <c r="K4" s="10"/>
      <c r="L4" s="4">
        <v>45607</v>
      </c>
      <c r="M4" s="5">
        <v>1702.15</v>
      </c>
      <c r="N4" s="9">
        <f t="shared" ref="N4:N67" si="2">LN(M4/M5)</f>
        <v>-6.1766124181511887E-2</v>
      </c>
      <c r="O4" s="41">
        <f>AVERAGE(M4:M749)</f>
        <v>806.71186327077862</v>
      </c>
      <c r="P4" s="10"/>
      <c r="Q4" s="4">
        <v>45607</v>
      </c>
      <c r="R4" s="5">
        <v>2371.8000000000002</v>
      </c>
      <c r="S4" s="9">
        <f t="shared" ref="S4:S67" si="3">LN(R4/R5)</f>
        <v>-5.2688705814423159E-4</v>
      </c>
      <c r="T4" s="41">
        <f>AVERAGE(R4:R749)</f>
        <v>2617.524638069704</v>
      </c>
      <c r="U4" s="10"/>
      <c r="V4" s="4">
        <v>45607</v>
      </c>
      <c r="W4" s="3">
        <v>39.5</v>
      </c>
      <c r="X4" s="9">
        <f t="shared" ref="X4:X67" si="4">LN(W4/W5)</f>
        <v>-5.1318610522790624E-2</v>
      </c>
      <c r="Y4" s="42">
        <f>AVERAGE(W4:W749)</f>
        <v>19.613793565683629</v>
      </c>
      <c r="AA4" s="4">
        <v>45607</v>
      </c>
      <c r="AB4" s="5">
        <v>24141.3</v>
      </c>
      <c r="AC4" s="2">
        <f t="shared" ref="AC4:AC67" si="5">LN(AB4/AB5)</f>
        <v>-2.8577641296602358E-4</v>
      </c>
      <c r="AF4" s="28" t="s">
        <v>45</v>
      </c>
      <c r="AG4" s="6">
        <f>SUM(I4:I749)</f>
        <v>-0.15911491837648989</v>
      </c>
      <c r="AH4" s="2">
        <f>EXP(AG4/3) - 1</f>
        <v>-5.165631558568029E-2</v>
      </c>
      <c r="AI4" s="2">
        <f>_xlfn.VAR.P(I4:I749)</f>
        <v>3.6518217690012939E-4</v>
      </c>
      <c r="AJ4" s="2">
        <f t="shared" ref="AJ4:AJ7" si="6">SQRT(AI4)</f>
        <v>1.9109740367156468E-2</v>
      </c>
      <c r="AK4" s="2">
        <f t="shared" ref="AK4:AK8" si="7">AJ4/AH4</f>
        <v>-0.36994005767716626</v>
      </c>
      <c r="AL4" s="44">
        <f>_xlfn.COVARIANCE.P(I4:I749,AC4:AC749)</f>
        <v>8.1476945389618238E-5</v>
      </c>
      <c r="AM4" s="2">
        <f>AL4/AI8</f>
        <v>1.0116009480900905</v>
      </c>
      <c r="AN4" s="6">
        <f>AM4/AN10</f>
        <v>0.2271154171822283</v>
      </c>
      <c r="AO4" s="2">
        <v>0.2</v>
      </c>
      <c r="AP4" s="14">
        <v>145.297</v>
      </c>
      <c r="AQ4" s="20">
        <f>AP4/SUM(AP3:AP7)</f>
        <v>0.20690769846389578</v>
      </c>
      <c r="AR4" s="20">
        <f>H751</f>
        <v>0.25103334811450245</v>
      </c>
    </row>
    <row r="5" spans="2:44" ht="17.850000000000001" customHeight="1">
      <c r="B5" s="4">
        <v>45604</v>
      </c>
      <c r="C5" s="5">
        <v>1600.35</v>
      </c>
      <c r="D5" s="9">
        <f t="shared" si="0"/>
        <v>-1.8265630720833016E-2</v>
      </c>
      <c r="G5" s="4">
        <v>45604</v>
      </c>
      <c r="H5" s="5">
        <v>1467.2</v>
      </c>
      <c r="I5" s="9">
        <f t="shared" si="1"/>
        <v>-2.5337402939526535E-2</v>
      </c>
      <c r="L5" s="4">
        <v>45604</v>
      </c>
      <c r="M5" s="5">
        <v>1810.6</v>
      </c>
      <c r="N5" s="9">
        <f t="shared" si="2"/>
        <v>-2.1792210326269409E-3</v>
      </c>
      <c r="Q5" s="4">
        <v>45604</v>
      </c>
      <c r="R5" s="5">
        <v>2373.0500000000002</v>
      </c>
      <c r="S5" s="9">
        <f t="shared" si="3"/>
        <v>-1.4931893139737029E-2</v>
      </c>
      <c r="V5" s="4">
        <v>45604</v>
      </c>
      <c r="W5" s="3">
        <v>41.58</v>
      </c>
      <c r="X5" s="9">
        <f t="shared" si="4"/>
        <v>-5.132936877293727E-2</v>
      </c>
      <c r="AA5" s="4">
        <v>45604</v>
      </c>
      <c r="AB5" s="5">
        <v>24148.2</v>
      </c>
      <c r="AC5" s="2">
        <f t="shared" si="5"/>
        <v>-2.115930138503043E-3</v>
      </c>
      <c r="AF5" s="28" t="s">
        <v>47</v>
      </c>
      <c r="AG5" s="6">
        <f>SUM(N4:N749)</f>
        <v>1.4304657689466893</v>
      </c>
      <c r="AH5" s="2">
        <f>EXP(AG5/3) - 1</f>
        <v>0.6109465459533292</v>
      </c>
      <c r="AI5" s="2">
        <f>_xlfn.VAR.P(N4:N749)</f>
        <v>6.3486989457237194E-4</v>
      </c>
      <c r="AJ5" s="2">
        <f t="shared" si="6"/>
        <v>2.5196624666259802E-2</v>
      </c>
      <c r="AK5" s="2">
        <f t="shared" si="7"/>
        <v>4.1241946342363965E-2</v>
      </c>
      <c r="AL5" s="44">
        <f>_xlfn.COVARIANCE.P(N4:N749,AC4:AC749)</f>
        <v>5.7761886636646641E-5</v>
      </c>
      <c r="AM5" s="2">
        <f>AL5/AI8</f>
        <v>0.71715967020714366</v>
      </c>
      <c r="AN5" s="6">
        <f>AM5/AN10</f>
        <v>0.16101014732427793</v>
      </c>
      <c r="AO5" s="2">
        <v>0.2</v>
      </c>
      <c r="AP5" s="14">
        <v>108.77800000000001</v>
      </c>
      <c r="AQ5" s="20">
        <f>AP5/SUM(AP3:AP7)</f>
        <v>0.15490344345379228</v>
      </c>
      <c r="AR5" s="20">
        <f>M751</f>
        <v>0.12582327322224426</v>
      </c>
    </row>
    <row r="6" spans="2:44" ht="17.850000000000001" customHeight="1">
      <c r="B6" s="4">
        <v>45603</v>
      </c>
      <c r="C6" s="5">
        <v>1629.85</v>
      </c>
      <c r="D6" s="9">
        <f t="shared" si="0"/>
        <v>4.5814516295487589E-3</v>
      </c>
      <c r="G6" s="4">
        <v>45603</v>
      </c>
      <c r="H6" s="5">
        <v>1504.85</v>
      </c>
      <c r="I6" s="9">
        <f t="shared" si="1"/>
        <v>-6.722213501742515E-3</v>
      </c>
      <c r="L6" s="4">
        <v>45603</v>
      </c>
      <c r="M6" s="5">
        <v>1814.55</v>
      </c>
      <c r="N6" s="9">
        <f t="shared" si="2"/>
        <v>-1.6072506707492804E-2</v>
      </c>
      <c r="Q6" s="4">
        <v>45603</v>
      </c>
      <c r="R6" s="5">
        <v>2408.75</v>
      </c>
      <c r="S6" s="9">
        <f t="shared" si="3"/>
        <v>-2.2779560816972234E-2</v>
      </c>
      <c r="V6" s="4">
        <v>45603</v>
      </c>
      <c r="W6" s="3">
        <v>43.77</v>
      </c>
      <c r="X6" s="9">
        <f t="shared" si="4"/>
        <v>4.120884952502641E-3</v>
      </c>
      <c r="AA6" s="4">
        <v>45603</v>
      </c>
      <c r="AB6" s="5">
        <v>24199.35</v>
      </c>
      <c r="AC6" s="2">
        <f t="shared" si="5"/>
        <v>-1.1696111838928169E-2</v>
      </c>
      <c r="AF6" s="28" t="s">
        <v>55</v>
      </c>
      <c r="AG6" s="6">
        <f>SUM(S4:S749)</f>
        <v>-0.45933792114450472</v>
      </c>
      <c r="AH6" s="2">
        <f>EXP(AG6/3) - 1</f>
        <v>-0.1419669328041403</v>
      </c>
      <c r="AI6" s="2">
        <f>_xlfn.VAR.P(S4:S749)</f>
        <v>4.798585538631937E-4</v>
      </c>
      <c r="AJ6" s="2">
        <f t="shared" si="6"/>
        <v>2.1905674010703112E-2</v>
      </c>
      <c r="AK6" s="2">
        <f t="shared" si="7"/>
        <v>-0.15430124169072884</v>
      </c>
      <c r="AL6" s="44">
        <f>_xlfn.COVARIANCE.P(S4:S749,AC4:AC749)</f>
        <v>8.2327705017607214E-5</v>
      </c>
      <c r="AM6" s="2">
        <f>AL6/AI8</f>
        <v>1.0221638041490031</v>
      </c>
      <c r="AN6" s="6">
        <f>AM6/AN10</f>
        <v>0.22948689327167354</v>
      </c>
      <c r="AO6" s="2">
        <v>0.2</v>
      </c>
      <c r="AP6" s="14">
        <v>140.06800000000001</v>
      </c>
      <c r="AQ6" s="20">
        <f>AP6/SUM(AP3:AP7)</f>
        <v>0.19946143078274814</v>
      </c>
      <c r="AR6" s="20">
        <f>R751</f>
        <v>0.40825669324668556</v>
      </c>
    </row>
    <row r="7" spans="2:44" ht="17.850000000000001" customHeight="1">
      <c r="B7" s="4">
        <v>45602</v>
      </c>
      <c r="C7" s="5">
        <v>1622.4</v>
      </c>
      <c r="D7" s="9">
        <f t="shared" si="0"/>
        <v>2.7526536838457159E-2</v>
      </c>
      <c r="G7" s="4">
        <v>45602</v>
      </c>
      <c r="H7" s="5">
        <v>1515</v>
      </c>
      <c r="I7" s="9">
        <f t="shared" si="1"/>
        <v>7.4867014151950035E-3</v>
      </c>
      <c r="L7" s="4">
        <v>45602</v>
      </c>
      <c r="M7" s="5">
        <v>1843.95</v>
      </c>
      <c r="N7" s="9">
        <f t="shared" si="2"/>
        <v>2.2042178693379141E-2</v>
      </c>
      <c r="Q7" s="4">
        <v>45602</v>
      </c>
      <c r="R7" s="5">
        <v>2464.25</v>
      </c>
      <c r="S7" s="9">
        <f t="shared" si="3"/>
        <v>1.3111861729898637E-2</v>
      </c>
      <c r="V7" s="4">
        <v>45602</v>
      </c>
      <c r="W7" s="3">
        <v>43.59</v>
      </c>
      <c r="X7" s="9">
        <f t="shared" si="4"/>
        <v>4.865252739266801E-2</v>
      </c>
      <c r="AA7" s="4">
        <v>45602</v>
      </c>
      <c r="AB7" s="5">
        <v>24484.05</v>
      </c>
      <c r="AC7" s="2">
        <f t="shared" si="5"/>
        <v>1.111981616471547E-2</v>
      </c>
      <c r="AF7" s="28" t="s">
        <v>49</v>
      </c>
      <c r="AG7" s="6">
        <f>SUM(X4:X749)</f>
        <v>1.0516320797439165</v>
      </c>
      <c r="AH7" s="2">
        <f>EXP(AG7/3) - 1</f>
        <v>0.4198397690955542</v>
      </c>
      <c r="AI7" s="2">
        <f>_xlfn.VAR.P(X4:X749)</f>
        <v>1.1770524560749025E-3</v>
      </c>
      <c r="AJ7" s="2">
        <f t="shared" si="6"/>
        <v>3.4308198088429283E-2</v>
      </c>
      <c r="AK7" s="2">
        <f t="shared" si="7"/>
        <v>8.1717361274131331E-2</v>
      </c>
      <c r="AL7" s="44">
        <f>_xlfn.COVARIANCE.P(X4:X749,AC4:AC749)</f>
        <v>7.6265827953543632E-5</v>
      </c>
      <c r="AM7" s="2">
        <f>AL7/AI8</f>
        <v>0.94690078887654228</v>
      </c>
      <c r="AN7" s="6">
        <f>AM7/AN10</f>
        <v>0.21258952762144376</v>
      </c>
      <c r="AO7" s="2">
        <v>0.2</v>
      </c>
      <c r="AP7" s="14">
        <v>153.779</v>
      </c>
      <c r="AQ7" s="20">
        <f>AP7/SUM(AP3:AP7)</f>
        <v>0.21898634494916913</v>
      </c>
      <c r="AR7" s="20">
        <f>W751</f>
        <v>3.0591736890217881E-3</v>
      </c>
    </row>
    <row r="8" spans="2:44" ht="17.850000000000001" customHeight="1">
      <c r="B8" s="4">
        <v>45601</v>
      </c>
      <c r="C8" s="5">
        <v>1578.35</v>
      </c>
      <c r="D8" s="9">
        <f t="shared" si="0"/>
        <v>-3.1673635131133731E-4</v>
      </c>
      <c r="G8" s="4">
        <v>45601</v>
      </c>
      <c r="H8" s="5">
        <v>1503.7</v>
      </c>
      <c r="I8" s="9">
        <f t="shared" si="1"/>
        <v>3.7978524511095677E-3</v>
      </c>
      <c r="L8" s="4">
        <v>45601</v>
      </c>
      <c r="M8" s="5">
        <v>1803.75</v>
      </c>
      <c r="N8" s="9">
        <f t="shared" si="2"/>
        <v>-1.3354641926014656E-2</v>
      </c>
      <c r="Q8" s="4">
        <v>45601</v>
      </c>
      <c r="R8" s="5">
        <v>2432.15</v>
      </c>
      <c r="S8" s="9">
        <f t="shared" si="3"/>
        <v>-1.2137459996319593E-2</v>
      </c>
      <c r="V8" s="4">
        <v>45601</v>
      </c>
      <c r="W8" s="3">
        <v>41.52</v>
      </c>
      <c r="X8" s="9">
        <f t="shared" si="4"/>
        <v>-1.220841015939207E-2</v>
      </c>
      <c r="AA8" s="4">
        <v>45601</v>
      </c>
      <c r="AB8" s="5">
        <v>24213.3</v>
      </c>
      <c r="AC8" s="2">
        <f t="shared" si="5"/>
        <v>9.0420073960085362E-3</v>
      </c>
      <c r="AF8" s="28" t="s">
        <v>0</v>
      </c>
      <c r="AG8" s="19">
        <f>SUM(AC4:AC749)</f>
        <v>0.30059930291187253</v>
      </c>
      <c r="AH8" s="19">
        <f>EXP(AG8/3)-1</f>
        <v>0.10539171751231069</v>
      </c>
      <c r="AI8" s="2">
        <f>_xlfn.VAR.P(AC4:AC749)</f>
        <v>8.0542575156189076E-5</v>
      </c>
      <c r="AJ8" s="19">
        <f>SQRT(AI8)</f>
        <v>8.9745515295299901E-3</v>
      </c>
      <c r="AK8" s="19">
        <f t="shared" si="7"/>
        <v>8.5154239264405976E-2</v>
      </c>
    </row>
    <row r="9" spans="2:44" ht="17.850000000000001" customHeight="1">
      <c r="B9" s="4">
        <v>45600</v>
      </c>
      <c r="C9" s="5">
        <v>1578.85</v>
      </c>
      <c r="D9" s="9">
        <f t="shared" si="0"/>
        <v>-1.4275176382702892E-2</v>
      </c>
      <c r="G9" s="4">
        <v>45600</v>
      </c>
      <c r="H9" s="5">
        <v>1498</v>
      </c>
      <c r="I9" s="9">
        <f t="shared" si="1"/>
        <v>-5.0600464316054708E-2</v>
      </c>
      <c r="L9" s="4">
        <v>45600</v>
      </c>
      <c r="M9" s="5">
        <v>1828</v>
      </c>
      <c r="N9" s="9">
        <f t="shared" si="2"/>
        <v>-2.1699398532420602E-2</v>
      </c>
      <c r="Q9" s="4">
        <v>45600</v>
      </c>
      <c r="R9" s="5">
        <v>2461.85</v>
      </c>
      <c r="S9" s="9">
        <f t="shared" si="3"/>
        <v>-3.5552738980955109E-2</v>
      </c>
      <c r="V9" s="4">
        <v>45600</v>
      </c>
      <c r="W9" s="3">
        <v>42.03</v>
      </c>
      <c r="X9" s="9">
        <f t="shared" si="4"/>
        <v>-2.351389783348291E-2</v>
      </c>
      <c r="AA9" s="4">
        <v>45600</v>
      </c>
      <c r="AB9" s="5">
        <v>23995.35</v>
      </c>
      <c r="AC9" s="2">
        <f t="shared" si="5"/>
        <v>-1.2795285095394087E-2</v>
      </c>
    </row>
    <row r="10" spans="2:44" ht="17.850000000000001" customHeight="1">
      <c r="B10" s="4">
        <v>45597</v>
      </c>
      <c r="C10" s="5">
        <v>1601.55</v>
      </c>
      <c r="D10" s="9">
        <f t="shared" si="0"/>
        <v>-1.1022046787004089E-2</v>
      </c>
      <c r="G10" s="4">
        <v>45597</v>
      </c>
      <c r="H10" s="5">
        <v>1575.75</v>
      </c>
      <c r="I10" s="9">
        <f t="shared" si="1"/>
        <v>3.5283496290643033E-3</v>
      </c>
      <c r="L10" s="4">
        <v>45597</v>
      </c>
      <c r="M10" s="5">
        <v>1868.1</v>
      </c>
      <c r="N10" s="9">
        <f t="shared" si="2"/>
        <v>-1.1998813725761332E-2</v>
      </c>
      <c r="Q10" s="4">
        <v>45597</v>
      </c>
      <c r="R10" s="5">
        <v>2550.9499999999998</v>
      </c>
      <c r="S10" s="9">
        <f t="shared" si="3"/>
        <v>2.0075111936299125E-2</v>
      </c>
      <c r="V10" s="4">
        <v>45597</v>
      </c>
      <c r="W10" s="3">
        <v>43.03</v>
      </c>
      <c r="X10" s="9">
        <f t="shared" si="4"/>
        <v>6.9962971945748695E-3</v>
      </c>
      <c r="AA10" s="4">
        <v>45597</v>
      </c>
      <c r="AB10" s="5">
        <v>24304.35</v>
      </c>
      <c r="AC10" s="2">
        <f t="shared" si="5"/>
        <v>4.0816635619174632E-3</v>
      </c>
      <c r="AM10" s="36" t="s">
        <v>12</v>
      </c>
      <c r="AN10" s="37">
        <f>SUM(AM3:AM7)</f>
        <v>4.4541271598414758</v>
      </c>
    </row>
    <row r="11" spans="2:44" ht="17.850000000000001" customHeight="1">
      <c r="B11" s="4">
        <v>45596</v>
      </c>
      <c r="C11" s="5">
        <v>1619.3</v>
      </c>
      <c r="D11" s="9">
        <f t="shared" si="0"/>
        <v>3.9457880780023824E-2</v>
      </c>
      <c r="G11" s="4">
        <v>45596</v>
      </c>
      <c r="H11" s="5">
        <v>1570.2</v>
      </c>
      <c r="I11" s="9">
        <f t="shared" si="1"/>
        <v>5.8443280121771137E-3</v>
      </c>
      <c r="L11" s="4">
        <v>45596</v>
      </c>
      <c r="M11" s="5">
        <v>1890.65</v>
      </c>
      <c r="N11" s="9">
        <f t="shared" si="2"/>
        <v>5.1358715410132372E-2</v>
      </c>
      <c r="Q11" s="4">
        <v>45596</v>
      </c>
      <c r="R11" s="5">
        <v>2500.25</v>
      </c>
      <c r="S11" s="9">
        <f t="shared" si="3"/>
        <v>-1.9055364039407972E-2</v>
      </c>
      <c r="V11" s="4">
        <v>45596</v>
      </c>
      <c r="W11" s="3">
        <v>42.73</v>
      </c>
      <c r="X11" s="9">
        <f t="shared" si="4"/>
        <v>1.889968847326216E-2</v>
      </c>
      <c r="AA11" s="4">
        <v>45596</v>
      </c>
      <c r="AB11" s="5">
        <v>24205.35</v>
      </c>
      <c r="AC11" s="2">
        <f t="shared" si="5"/>
        <v>-5.582325779352925E-3</v>
      </c>
    </row>
    <row r="12" spans="2:44" ht="18" customHeight="1">
      <c r="B12" s="4">
        <v>45595</v>
      </c>
      <c r="C12" s="5">
        <v>1556.65</v>
      </c>
      <c r="D12" s="9">
        <f t="shared" si="0"/>
        <v>6.6710958180166017E-3</v>
      </c>
      <c r="G12" s="4">
        <v>45595</v>
      </c>
      <c r="H12" s="5">
        <v>1561.05</v>
      </c>
      <c r="I12" s="9">
        <f t="shared" si="1"/>
        <v>2.3462627203930445E-2</v>
      </c>
      <c r="L12" s="4">
        <v>45595</v>
      </c>
      <c r="M12" s="5">
        <v>1796</v>
      </c>
      <c r="N12" s="9">
        <f t="shared" si="2"/>
        <v>8.8081659999106748E-3</v>
      </c>
      <c r="Q12" s="4">
        <v>45595</v>
      </c>
      <c r="R12" s="5">
        <v>2548.35</v>
      </c>
      <c r="S12" s="9">
        <f t="shared" si="3"/>
        <v>-2.4495647126430709E-3</v>
      </c>
      <c r="V12" s="4">
        <v>45595</v>
      </c>
      <c r="W12" s="3">
        <v>41.93</v>
      </c>
      <c r="X12" s="9">
        <f t="shared" si="4"/>
        <v>2.0480176122313828E-2</v>
      </c>
      <c r="AA12" s="4">
        <v>45595</v>
      </c>
      <c r="AB12" s="5">
        <v>24340.85</v>
      </c>
      <c r="AC12" s="2">
        <f t="shared" si="5"/>
        <v>-5.1631312234782087E-3</v>
      </c>
      <c r="AM12" s="100" t="s">
        <v>14</v>
      </c>
      <c r="AN12" s="101"/>
      <c r="AP12" s="100" t="s">
        <v>67</v>
      </c>
      <c r="AQ12" s="101"/>
    </row>
    <row r="13" spans="2:44" ht="17.850000000000001" customHeight="1">
      <c r="B13" s="4">
        <v>45594</v>
      </c>
      <c r="C13" s="5">
        <v>1546.3</v>
      </c>
      <c r="D13" s="9">
        <f t="shared" si="0"/>
        <v>-1.454028722821663E-3</v>
      </c>
      <c r="G13" s="4">
        <v>45594</v>
      </c>
      <c r="H13" s="5">
        <v>1524.85</v>
      </c>
      <c r="I13" s="9">
        <f t="shared" si="1"/>
        <v>-3.6984348374194988E-3</v>
      </c>
      <c r="L13" s="4">
        <v>45594</v>
      </c>
      <c r="M13" s="5">
        <v>1780.25</v>
      </c>
      <c r="N13" s="9">
        <f t="shared" si="2"/>
        <v>1.8081317856918817E-2</v>
      </c>
      <c r="Q13" s="4">
        <v>45594</v>
      </c>
      <c r="R13" s="5">
        <v>2554.6</v>
      </c>
      <c r="S13" s="9">
        <f t="shared" si="3"/>
        <v>1.6060323497033877E-2</v>
      </c>
      <c r="V13" s="4">
        <v>45594</v>
      </c>
      <c r="W13" s="3">
        <v>41.08</v>
      </c>
      <c r="X13" s="9">
        <f t="shared" si="4"/>
        <v>-1.0172042176295156E-2</v>
      </c>
      <c r="AA13" s="4">
        <v>45594</v>
      </c>
      <c r="AB13" s="5">
        <v>24466.85</v>
      </c>
      <c r="AC13" s="2">
        <f t="shared" si="5"/>
        <v>5.2329751018960107E-3</v>
      </c>
      <c r="AM13" s="2" t="s">
        <v>15</v>
      </c>
      <c r="AN13" s="7">
        <f>AN3*AH3+AN4*AH4+AN5*AH5+AN6*AH6+AN7*AH7</f>
        <v>0.13228609177140599</v>
      </c>
      <c r="AP13" s="2" t="s">
        <v>15</v>
      </c>
      <c r="AQ13" s="46">
        <f>AR3*AH3+AR4*AH4+AR5*AH5+AR6*AH6+AR7*AH7</f>
        <v>-6.5241612164937228E-3</v>
      </c>
    </row>
    <row r="14" spans="2:44" ht="18.600000000000001" customHeight="1">
      <c r="B14" s="4">
        <v>45593</v>
      </c>
      <c r="C14" s="5">
        <v>1548.55</v>
      </c>
      <c r="D14" s="9">
        <f t="shared" si="0"/>
        <v>2.3125438550065412E-2</v>
      </c>
      <c r="G14" s="4">
        <v>45593</v>
      </c>
      <c r="H14" s="5">
        <v>1530.5</v>
      </c>
      <c r="I14" s="9">
        <f t="shared" si="1"/>
        <v>2.7120418484019519E-2</v>
      </c>
      <c r="L14" s="4">
        <v>45593</v>
      </c>
      <c r="M14" s="5">
        <v>1748.35</v>
      </c>
      <c r="N14" s="9">
        <f t="shared" si="2"/>
        <v>2.9781036445561449E-2</v>
      </c>
      <c r="Q14" s="4">
        <v>45593</v>
      </c>
      <c r="R14" s="5">
        <v>2513.9</v>
      </c>
      <c r="S14" s="9">
        <f t="shared" si="3"/>
        <v>3.0513751078894927E-2</v>
      </c>
      <c r="V14" s="4">
        <v>45593</v>
      </c>
      <c r="W14" s="3">
        <v>41.5</v>
      </c>
      <c r="X14" s="9">
        <f t="shared" si="4"/>
        <v>-4.0147068013412023E-2</v>
      </c>
      <c r="AA14" s="4">
        <v>45593</v>
      </c>
      <c r="AB14" s="5">
        <v>24339.15</v>
      </c>
      <c r="AC14" s="2">
        <f t="shared" si="5"/>
        <v>6.5272351766822402E-3</v>
      </c>
      <c r="AF14" s="97" t="s">
        <v>11</v>
      </c>
      <c r="AG14" s="98"/>
      <c r="AH14" s="98"/>
      <c r="AI14" s="98"/>
      <c r="AJ14" s="98"/>
      <c r="AK14" s="99"/>
      <c r="AM14" s="2" t="s">
        <v>20</v>
      </c>
      <c r="AN14" s="7">
        <f>AN3^2*AG16^2+AN4^2*AH17^2+AN5^2*AI18^2+AN6^2*AJ19^2+AN7^2*AK20^2+2*AN3*AN4*AH16+2*AN3*AN5*AI16+2*AN3*AN6*AJ16+2*AN3*AN7*AK16+2*AN4*AN5*AI17+2*AN4*AN6*AJ17+2*AN4*AN7*AK17+2*AN5*AN6*AJ18+2*AN5*AN7*AK18+2*AN6*AN7*AK19</f>
        <v>1.0228188798721251E-4</v>
      </c>
      <c r="AP14" s="2" t="s">
        <v>20</v>
      </c>
      <c r="AQ14" s="46">
        <f>AR3^2*AG16^2+AR4^2*AH17^2+AR5^2*AI18^2+AR6^2*AJ19^2+AR7^2*AK20^2+2*AR3*AR4*AH16+2*AR3*AR5*AI16+2*AR3*AR6*AJ16+2*AR3*AR7*AK16+2*AR4*AR5*AI17+2*AR4*AR6*AJ17+2*AR4*AR7*AK17+2*AR5*AR6*AJ18+2*AR5*AR7*AK18+2*AR6*AR7*AK19</f>
        <v>7.4406192315360135E-5</v>
      </c>
    </row>
    <row r="15" spans="2:44" ht="17.850000000000001" customHeight="1">
      <c r="B15" s="4">
        <v>45590</v>
      </c>
      <c r="C15" s="5">
        <v>1513.15</v>
      </c>
      <c r="D15" s="9">
        <f t="shared" si="0"/>
        <v>-3.4714095278997027E-2</v>
      </c>
      <c r="G15" s="4">
        <v>45590</v>
      </c>
      <c r="H15" s="5">
        <v>1489.55</v>
      </c>
      <c r="I15" s="9">
        <f t="shared" si="1"/>
        <v>-1.2840571977745305E-2</v>
      </c>
      <c r="L15" s="4">
        <v>45590</v>
      </c>
      <c r="M15" s="5">
        <v>1697.05</v>
      </c>
      <c r="N15" s="9">
        <f t="shared" si="2"/>
        <v>2.1230829154782822E-2</v>
      </c>
      <c r="Q15" s="4">
        <v>45590</v>
      </c>
      <c r="R15" s="5">
        <v>2438.35</v>
      </c>
      <c r="S15" s="9">
        <f t="shared" si="3"/>
        <v>-2.2225390152481133E-2</v>
      </c>
      <c r="V15" s="4">
        <v>45590</v>
      </c>
      <c r="W15" s="3">
        <v>43.2</v>
      </c>
      <c r="X15" s="9">
        <f t="shared" si="4"/>
        <v>1.9635974516858935E-2</v>
      </c>
      <c r="AA15" s="4">
        <v>45590</v>
      </c>
      <c r="AB15" s="5">
        <v>24180.799999999999</v>
      </c>
      <c r="AC15" s="2">
        <f t="shared" si="5"/>
        <v>-8.999611999159645E-3</v>
      </c>
      <c r="AF15" s="29"/>
      <c r="AG15" s="28" t="s">
        <v>43</v>
      </c>
      <c r="AH15" s="28" t="s">
        <v>45</v>
      </c>
      <c r="AI15" s="28" t="s">
        <v>47</v>
      </c>
      <c r="AJ15" s="28" t="s">
        <v>55</v>
      </c>
      <c r="AK15" s="28" t="s">
        <v>49</v>
      </c>
      <c r="AM15" s="2" t="s">
        <v>16</v>
      </c>
      <c r="AN15" s="7">
        <f>SQRT(AN14)</f>
        <v>1.0113450844653002E-2</v>
      </c>
      <c r="AP15" s="2" t="s">
        <v>16</v>
      </c>
      <c r="AQ15" s="46">
        <f>SQRT(AQ14)</f>
        <v>8.6259024058564521E-3</v>
      </c>
    </row>
    <row r="16" spans="2:44" ht="17.850000000000001" customHeight="1">
      <c r="B16" s="4">
        <v>45589</v>
      </c>
      <c r="C16" s="5">
        <v>1566.6</v>
      </c>
      <c r="D16" s="9">
        <f t="shared" si="0"/>
        <v>9.0733377632951744E-3</v>
      </c>
      <c r="G16" s="4">
        <v>45589</v>
      </c>
      <c r="H16" s="5">
        <v>1508.8</v>
      </c>
      <c r="I16" s="9">
        <f t="shared" si="1"/>
        <v>-1.4312515035049831E-2</v>
      </c>
      <c r="L16" s="4">
        <v>45589</v>
      </c>
      <c r="M16" s="5">
        <v>1661.4</v>
      </c>
      <c r="N16" s="9">
        <f t="shared" si="2"/>
        <v>-2.6021785486084026E-2</v>
      </c>
      <c r="Q16" s="4">
        <v>45589</v>
      </c>
      <c r="R16" s="5">
        <v>2493.15</v>
      </c>
      <c r="S16" s="9">
        <f t="shared" si="3"/>
        <v>5.227928984308702E-3</v>
      </c>
      <c r="V16" s="4">
        <v>45589</v>
      </c>
      <c r="W16" s="3">
        <v>42.36</v>
      </c>
      <c r="X16" s="9">
        <f t="shared" si="4"/>
        <v>4.8613126017247786E-2</v>
      </c>
      <c r="AA16" s="4">
        <v>45589</v>
      </c>
      <c r="AB16" s="5">
        <v>24399.4</v>
      </c>
      <c r="AC16" s="2">
        <f t="shared" si="5"/>
        <v>-1.4784511312879243E-3</v>
      </c>
      <c r="AF16" s="28" t="s">
        <v>43</v>
      </c>
      <c r="AG16" s="44">
        <f>_xlfn.COVARIANCE.P(D4:D749,D4:D749)</f>
        <v>4.2202520950971207E-4</v>
      </c>
      <c r="AH16" s="44">
        <f>_xlfn.COVARIANCE.P(I4:I749,D4:D749)</f>
        <v>8.7354079958095284E-5</v>
      </c>
      <c r="AI16" s="44">
        <f>_xlfn.COVARIANCE.P(N4:N749,D4:D749)</f>
        <v>8.9549471677541554E-5</v>
      </c>
      <c r="AJ16" s="44">
        <f>_xlfn.COVARIANCE.P(S4:S749,D4:D749)</f>
        <v>9.9198574642309304E-5</v>
      </c>
      <c r="AK16" s="44">
        <f>_xlfn.COVARIANCE.P(X4:X749,D4:D749)</f>
        <v>1.7378430932317592E-4</v>
      </c>
    </row>
    <row r="17" spans="2:43" ht="18.600000000000001" customHeight="1">
      <c r="B17" s="4">
        <v>45588</v>
      </c>
      <c r="C17" s="5">
        <v>1552.45</v>
      </c>
      <c r="D17" s="9">
        <f t="shared" si="0"/>
        <v>1.1792665900636616E-2</v>
      </c>
      <c r="G17" s="4">
        <v>45588</v>
      </c>
      <c r="H17" s="5">
        <v>1530.55</v>
      </c>
      <c r="I17" s="9">
        <f t="shared" si="1"/>
        <v>-1.632067211728484E-3</v>
      </c>
      <c r="L17" s="4">
        <v>45588</v>
      </c>
      <c r="M17" s="5">
        <v>1705.2</v>
      </c>
      <c r="N17" s="9">
        <f t="shared" si="2"/>
        <v>-1.3186235482800504E-3</v>
      </c>
      <c r="Q17" s="4">
        <v>45588</v>
      </c>
      <c r="R17" s="5">
        <v>2480.15</v>
      </c>
      <c r="S17" s="9">
        <f t="shared" si="3"/>
        <v>-9.2708453869921135E-3</v>
      </c>
      <c r="V17" s="4">
        <v>45588</v>
      </c>
      <c r="W17" s="3">
        <v>40.35</v>
      </c>
      <c r="X17" s="9">
        <f t="shared" si="4"/>
        <v>4.8752990139205289E-2</v>
      </c>
      <c r="AA17" s="4">
        <v>45588</v>
      </c>
      <c r="AB17" s="5">
        <v>24435.5</v>
      </c>
      <c r="AC17" s="2">
        <f t="shared" si="5"/>
        <v>-1.4967001787999864E-3</v>
      </c>
      <c r="AF17" s="28" t="s">
        <v>45</v>
      </c>
      <c r="AG17" s="45">
        <f>_xlfn.COVARIANCE.P(I4:I749,D4:D749)</f>
        <v>8.7354079958095284E-5</v>
      </c>
      <c r="AH17" s="44">
        <f>_xlfn.COVARIANCE.P(I4:I749,I4:I749)</f>
        <v>3.6518217690012972E-4</v>
      </c>
      <c r="AI17" s="44">
        <f>_xlfn.COVARIANCE.P(N4:N749,I4:I749)</f>
        <v>8.0532140823153114E-5</v>
      </c>
      <c r="AJ17" s="44">
        <f>_xlfn.COVARIANCE.P(S4:S749,I4:I749)</f>
        <v>1.3094999683058972E-4</v>
      </c>
      <c r="AK17" s="44">
        <f>_xlfn.COVARIANCE.P(X4:X749,I4:I749)</f>
        <v>1.7178358785312878E-4</v>
      </c>
      <c r="AM17" s="100" t="s">
        <v>18</v>
      </c>
      <c r="AN17" s="101"/>
      <c r="AP17" s="100" t="s">
        <v>68</v>
      </c>
      <c r="AQ17" s="101"/>
    </row>
    <row r="18" spans="2:43" ht="17.850000000000001" customHeight="1">
      <c r="B18" s="4">
        <v>45587</v>
      </c>
      <c r="C18" s="5">
        <v>1534.25</v>
      </c>
      <c r="D18" s="9">
        <f t="shared" si="0"/>
        <v>-2.4784017180932646E-2</v>
      </c>
      <c r="G18" s="4">
        <v>45587</v>
      </c>
      <c r="H18" s="5">
        <v>1533.05</v>
      </c>
      <c r="I18" s="9">
        <f t="shared" si="1"/>
        <v>-3.0608571757378411E-2</v>
      </c>
      <c r="L18" s="4">
        <v>45587</v>
      </c>
      <c r="M18" s="5">
        <v>1707.45</v>
      </c>
      <c r="N18" s="9">
        <f t="shared" si="2"/>
        <v>-5.7800816153872017E-2</v>
      </c>
      <c r="Q18" s="4">
        <v>45587</v>
      </c>
      <c r="R18" s="5">
        <v>2503.25</v>
      </c>
      <c r="S18" s="9">
        <f t="shared" si="3"/>
        <v>-2.134941002662163E-3</v>
      </c>
      <c r="V18" s="4">
        <v>45587</v>
      </c>
      <c r="W18" s="3">
        <v>38.43</v>
      </c>
      <c r="X18" s="9">
        <f t="shared" si="4"/>
        <v>-5.147542716284683E-2</v>
      </c>
      <c r="AA18" s="4">
        <v>45587</v>
      </c>
      <c r="AB18" s="5">
        <v>24472.1</v>
      </c>
      <c r="AC18" s="2">
        <f t="shared" si="5"/>
        <v>-1.2547572710405439E-2</v>
      </c>
      <c r="AF18" s="28" t="s">
        <v>47</v>
      </c>
      <c r="AG18" s="44">
        <f>_xlfn.COVARIANCE.P(N4:N749,D4:D749)</f>
        <v>8.9549471677541554E-5</v>
      </c>
      <c r="AH18" s="44">
        <f>_xlfn.COVARIANCE.P(I4:I749,N4:N749)</f>
        <v>8.0532140823153114E-5</v>
      </c>
      <c r="AI18" s="44">
        <f>_xlfn.COVARIANCE.P(N4:N749,N4:N749)</f>
        <v>6.3486989457237227E-4</v>
      </c>
      <c r="AJ18" s="44">
        <f>_xlfn.COVARIANCE.P(S4:S749,N4:N749)</f>
        <v>9.9312061515326552E-5</v>
      </c>
      <c r="AK18" s="44">
        <f>_xlfn.COVARIANCE.P(X4:X749,N4:N749)</f>
        <v>1.8603868096771833E-4</v>
      </c>
      <c r="AM18" s="2" t="s">
        <v>15</v>
      </c>
      <c r="AN18" s="7">
        <f>AO3*AH3+AO4*AH4+AO5*AH5+AO6*AH6+AO7*AH7</f>
        <v>0.15444713314984992</v>
      </c>
      <c r="AP18" s="2" t="s">
        <v>15</v>
      </c>
      <c r="AQ18" s="7">
        <f>AQ3*AH3+AQ4*AH4+AQ5*AH5+AQ6*AH6+AQ7*AH7</f>
        <v>0.13330466597287954</v>
      </c>
    </row>
    <row r="19" spans="2:43" ht="17.850000000000001" customHeight="1">
      <c r="B19" s="4">
        <v>45586</v>
      </c>
      <c r="C19" s="5">
        <v>1572.75</v>
      </c>
      <c r="D19" s="9">
        <f t="shared" si="0"/>
        <v>-3.2497503885565653E-2</v>
      </c>
      <c r="G19" s="4">
        <v>45586</v>
      </c>
      <c r="H19" s="5">
        <v>1580.7</v>
      </c>
      <c r="I19" s="9">
        <f t="shared" si="1"/>
        <v>-1.8428501967542959E-2</v>
      </c>
      <c r="L19" s="4">
        <v>45586</v>
      </c>
      <c r="M19" s="5">
        <v>1809.05</v>
      </c>
      <c r="N19" s="9">
        <f t="shared" si="2"/>
        <v>-2.0408871631207123E-2</v>
      </c>
      <c r="Q19" s="4">
        <v>45586</v>
      </c>
      <c r="R19" s="5">
        <v>2508.6</v>
      </c>
      <c r="S19" s="9">
        <f t="shared" si="3"/>
        <v>-0.18473698484856396</v>
      </c>
      <c r="V19" s="4">
        <v>45586</v>
      </c>
      <c r="W19" s="3">
        <v>40.46</v>
      </c>
      <c r="X19" s="9">
        <f t="shared" si="4"/>
        <v>-4.801308101775701E-2</v>
      </c>
      <c r="AA19" s="4">
        <v>45586</v>
      </c>
      <c r="AB19" s="5">
        <v>24781.1</v>
      </c>
      <c r="AC19" s="2">
        <f t="shared" si="5"/>
        <v>-2.9394512770190822E-3</v>
      </c>
      <c r="AF19" s="28" t="s">
        <v>55</v>
      </c>
      <c r="AG19" s="44">
        <f>_xlfn.COVARIANCE.P(S4:S749,D4:D749)</f>
        <v>9.9198574642309304E-5</v>
      </c>
      <c r="AH19" s="44">
        <f>_xlfn.COVARIANCE.P(I4:I749,S4:S749)</f>
        <v>1.3094999683058972E-4</v>
      </c>
      <c r="AI19" s="44">
        <f>_xlfn.COVARIANCE.P(N4:N749,S4:S749)</f>
        <v>9.9312061515326552E-5</v>
      </c>
      <c r="AJ19" s="44">
        <f>_xlfn.COVARIANCE.P(S4:S749,S4:S749)</f>
        <v>4.7985855386319353E-4</v>
      </c>
      <c r="AK19" s="44">
        <f>_xlfn.COVARIANCE.P(X4:X749,S4:S749)</f>
        <v>1.4420522419514924E-4</v>
      </c>
      <c r="AM19" s="2" t="s">
        <v>20</v>
      </c>
      <c r="AN19" s="7">
        <f>AO3^2*AG16^2+AO4^2*AH17^2+AO5^2*AI18^2+AO6^2*AJ19^2+AO7^2*AK20^2+2*AO3*AO4*AH16+2*AO3*AO5*AI16+2*AO3*AO6*AJ16+2*AO3*AO7*AK16+2*AO4*AO5*AI17+2*AO4*AO6*AJ17+2*AO4*AO7*AK17+2*AO5*AO6*AJ18+2*AO5*AO7*AK18+2*AO6*AO7*AK19</f>
        <v>1.0110985981485061E-4</v>
      </c>
      <c r="AP19" s="2" t="s">
        <v>20</v>
      </c>
      <c r="AQ19" s="7">
        <f>AQ3^2*AG16^2+AQ4^2*AH17^2+AQ5^2*AI18^2+AQ6^2*AJ19^2+AQ7^2*AK20^2+2*AQ3*AQ4*AH16+2*AQ3*AQ5*AI16+2*AQ3*AQ6*AJ16+2*AQ3*AQ7*AK16+2*AQ4*AQ5*AI17+2*AQ4*AQ6*AJ17+2*AQ4*AQ7*AK17+2*AQ5*AQ6*AJ18+2*AQ5*AQ7*AK18+2*AQ6*AQ7*AK19</f>
        <v>1.0245390499945152E-4</v>
      </c>
    </row>
    <row r="20" spans="2:43" ht="17.850000000000001" customHeight="1">
      <c r="B20" s="4">
        <v>45583</v>
      </c>
      <c r="C20" s="5">
        <v>1624.7</v>
      </c>
      <c r="D20" s="9">
        <f t="shared" si="0"/>
        <v>7.537413665777125E-3</v>
      </c>
      <c r="G20" s="4">
        <v>45583</v>
      </c>
      <c r="H20" s="5">
        <v>1610.1</v>
      </c>
      <c r="I20" s="9">
        <f t="shared" si="1"/>
        <v>2.1740143260002185E-4</v>
      </c>
      <c r="L20" s="4">
        <v>45583</v>
      </c>
      <c r="M20" s="5">
        <v>1846.35</v>
      </c>
      <c r="N20" s="9">
        <f t="shared" si="2"/>
        <v>-3.1903990723519239E-3</v>
      </c>
      <c r="Q20" s="4">
        <v>45583</v>
      </c>
      <c r="R20" s="5">
        <v>3017.6</v>
      </c>
      <c r="S20" s="9">
        <f t="shared" si="3"/>
        <v>-6.5729952096656051E-3</v>
      </c>
      <c r="V20" s="4">
        <v>45583</v>
      </c>
      <c r="W20" s="3">
        <v>42.45</v>
      </c>
      <c r="X20" s="9">
        <f t="shared" si="4"/>
        <v>1.6867011108301733E-2</v>
      </c>
      <c r="AA20" s="4">
        <v>45583</v>
      </c>
      <c r="AB20" s="5">
        <v>24854.05</v>
      </c>
      <c r="AC20" s="2">
        <f t="shared" si="5"/>
        <v>4.2012887401181526E-3</v>
      </c>
      <c r="AF20" s="28" t="s">
        <v>49</v>
      </c>
      <c r="AG20" s="44">
        <f>_xlfn.COVARIANCE.P(X4:X749,D4:D749)</f>
        <v>1.7378430932317592E-4</v>
      </c>
      <c r="AH20" s="44">
        <f>_xlfn.COVARIANCE.P(I4:I749,S4:S749)</f>
        <v>1.3094999683058972E-4</v>
      </c>
      <c r="AI20" s="44">
        <f>_xlfn.COVARIANCE.P(N4:N749,X4:X749)</f>
        <v>1.8603868096771833E-4</v>
      </c>
      <c r="AJ20" s="44">
        <f>_xlfn.COVARIANCE.P(X4:X749,S4:S749)</f>
        <v>1.4420522419514924E-4</v>
      </c>
      <c r="AK20" s="44">
        <f>_xlfn.COVARIANCE.P(X4:X749,X4:X749)</f>
        <v>1.1770524560749018E-3</v>
      </c>
      <c r="AM20" s="2" t="s">
        <v>16</v>
      </c>
      <c r="AN20" s="7">
        <f>SQRT(AN19)</f>
        <v>1.0055339865705714E-2</v>
      </c>
      <c r="AP20" s="2" t="s">
        <v>16</v>
      </c>
      <c r="AQ20" s="7">
        <f>SQRT(AQ19)</f>
        <v>1.0121951639849478E-2</v>
      </c>
    </row>
    <row r="21" spans="2:43" ht="17.850000000000001" customHeight="1">
      <c r="B21" s="4">
        <v>45582</v>
      </c>
      <c r="C21" s="5">
        <v>1612.5</v>
      </c>
      <c r="D21" s="9">
        <f t="shared" si="0"/>
        <v>-1.4346211630946099E-2</v>
      </c>
      <c r="G21" s="4">
        <v>45582</v>
      </c>
      <c r="H21" s="5">
        <v>1609.75</v>
      </c>
      <c r="I21" s="9">
        <f t="shared" si="1"/>
        <v>-1.0566742328100899E-2</v>
      </c>
      <c r="L21" s="4">
        <v>45582</v>
      </c>
      <c r="M21" s="5">
        <v>1852.25</v>
      </c>
      <c r="N21" s="9">
        <f t="shared" si="2"/>
        <v>-2.3318915862454881E-2</v>
      </c>
      <c r="Q21" s="4">
        <v>45582</v>
      </c>
      <c r="R21" s="5">
        <v>3037.5</v>
      </c>
      <c r="S21" s="9">
        <f t="shared" si="3"/>
        <v>-5.466512837182913E-3</v>
      </c>
      <c r="V21" s="4">
        <v>45582</v>
      </c>
      <c r="W21" s="3">
        <v>41.74</v>
      </c>
      <c r="X21" s="9">
        <f t="shared" si="4"/>
        <v>-5.1365165307409352E-2</v>
      </c>
      <c r="AA21" s="4">
        <v>45582</v>
      </c>
      <c r="AB21" s="5">
        <v>24749.85</v>
      </c>
      <c r="AC21" s="2">
        <f t="shared" si="5"/>
        <v>-8.9077370211750866E-3</v>
      </c>
    </row>
    <row r="22" spans="2:43" ht="17.850000000000001" customHeight="1">
      <c r="B22" s="4">
        <v>45581</v>
      </c>
      <c r="C22" s="5">
        <v>1635.8</v>
      </c>
      <c r="D22" s="9">
        <f t="shared" si="0"/>
        <v>1.0261542008166886E-2</v>
      </c>
      <c r="G22" s="4">
        <v>45581</v>
      </c>
      <c r="H22" s="5">
        <v>1626.85</v>
      </c>
      <c r="I22" s="9">
        <f t="shared" si="1"/>
        <v>3.7566246912887477E-3</v>
      </c>
      <c r="L22" s="4">
        <v>45581</v>
      </c>
      <c r="M22" s="5">
        <v>1895.95</v>
      </c>
      <c r="N22" s="9">
        <f t="shared" si="2"/>
        <v>1.1610419015418341E-3</v>
      </c>
      <c r="Q22" s="4">
        <v>45581</v>
      </c>
      <c r="R22" s="5">
        <v>3054.15</v>
      </c>
      <c r="S22" s="9">
        <f t="shared" si="3"/>
        <v>4.7095977236257863E-3</v>
      </c>
      <c r="V22" s="4">
        <v>45581</v>
      </c>
      <c r="W22" s="3">
        <v>43.94</v>
      </c>
      <c r="X22" s="9">
        <f t="shared" si="4"/>
        <v>-9.7384984343539954E-3</v>
      </c>
      <c r="AA22" s="4">
        <v>45581</v>
      </c>
      <c r="AB22" s="5">
        <v>24971.3</v>
      </c>
      <c r="AC22" s="2">
        <f t="shared" si="5"/>
        <v>-3.4400322558512829E-3</v>
      </c>
    </row>
    <row r="23" spans="2:43" ht="18.600000000000001" customHeight="1">
      <c r="B23" s="4">
        <v>45580</v>
      </c>
      <c r="C23" s="5">
        <v>1619.1</v>
      </c>
      <c r="D23" s="9">
        <f t="shared" si="0"/>
        <v>1.0617590664402111E-2</v>
      </c>
      <c r="G23" s="4">
        <v>45580</v>
      </c>
      <c r="H23" s="5">
        <v>1620.75</v>
      </c>
      <c r="I23" s="9">
        <f t="shared" si="1"/>
        <v>1.915498884082786E-2</v>
      </c>
      <c r="L23" s="4">
        <v>45580</v>
      </c>
      <c r="M23" s="5">
        <v>1893.75</v>
      </c>
      <c r="N23" s="9">
        <f t="shared" si="2"/>
        <v>-1.4963395501135393E-2</v>
      </c>
      <c r="Q23" s="4">
        <v>45580</v>
      </c>
      <c r="R23" s="5">
        <v>3039.8</v>
      </c>
      <c r="S23" s="9">
        <f t="shared" si="3"/>
        <v>-7.7010424672411641E-3</v>
      </c>
      <c r="V23" s="4">
        <v>45580</v>
      </c>
      <c r="W23" s="3">
        <v>44.37</v>
      </c>
      <c r="X23" s="9">
        <f t="shared" si="4"/>
        <v>1.9113209826611782E-2</v>
      </c>
      <c r="AA23" s="4">
        <v>45580</v>
      </c>
      <c r="AB23" s="5">
        <v>25057.35</v>
      </c>
      <c r="AC23" s="2">
        <f t="shared" si="5"/>
        <v>-2.8135747549046168E-3</v>
      </c>
      <c r="AF23" s="111" t="s">
        <v>57</v>
      </c>
      <c r="AG23" s="112"/>
      <c r="AH23" s="112"/>
      <c r="AI23" s="112"/>
      <c r="AJ23" s="112"/>
      <c r="AK23" s="112"/>
      <c r="AL23" s="113"/>
      <c r="AM23" s="102" t="s">
        <v>38</v>
      </c>
      <c r="AN23" s="104"/>
      <c r="AO23" s="102" t="s">
        <v>62</v>
      </c>
      <c r="AP23" s="104"/>
    </row>
    <row r="24" spans="2:43" ht="21.6" customHeight="1">
      <c r="B24" s="4">
        <v>45579</v>
      </c>
      <c r="C24" s="5">
        <v>1602</v>
      </c>
      <c r="D24" s="9">
        <f t="shared" si="0"/>
        <v>-1.0339619849547817E-2</v>
      </c>
      <c r="G24" s="4">
        <v>45579</v>
      </c>
      <c r="H24" s="5">
        <v>1590</v>
      </c>
      <c r="I24" s="9">
        <f t="shared" si="1"/>
        <v>-1.9000727367324891E-2</v>
      </c>
      <c r="L24" s="4">
        <v>45579</v>
      </c>
      <c r="M24" s="5">
        <v>1922.3</v>
      </c>
      <c r="N24" s="9">
        <f t="shared" si="2"/>
        <v>3.9337247020027589E-2</v>
      </c>
      <c r="Q24" s="4">
        <v>45579</v>
      </c>
      <c r="R24" s="5">
        <v>3063.3</v>
      </c>
      <c r="S24" s="9">
        <f t="shared" si="3"/>
        <v>1.7220516747868314E-2</v>
      </c>
      <c r="V24" s="4">
        <v>45579</v>
      </c>
      <c r="W24" s="3">
        <v>43.53</v>
      </c>
      <c r="X24" s="9">
        <f t="shared" si="4"/>
        <v>-1.5952936316029145E-2</v>
      </c>
      <c r="AA24" s="4">
        <v>45579</v>
      </c>
      <c r="AB24" s="5">
        <v>25127.95</v>
      </c>
      <c r="AC24" s="2">
        <f t="shared" si="5"/>
        <v>6.5359709797854493E-3</v>
      </c>
      <c r="AF24" s="31" t="s">
        <v>21</v>
      </c>
      <c r="AG24" s="100" t="s">
        <v>58</v>
      </c>
      <c r="AH24" s="101"/>
      <c r="AI24" s="100" t="s">
        <v>59</v>
      </c>
      <c r="AJ24" s="101"/>
      <c r="AK24" s="31" t="s">
        <v>60</v>
      </c>
      <c r="AL24" s="31" t="s">
        <v>61</v>
      </c>
      <c r="AM24" s="108"/>
      <c r="AN24" s="107"/>
      <c r="AO24" s="108"/>
      <c r="AP24" s="107"/>
    </row>
    <row r="25" spans="2:43" ht="17.850000000000001" customHeight="1">
      <c r="B25" s="4">
        <v>45576</v>
      </c>
      <c r="C25" s="5">
        <v>1618.65</v>
      </c>
      <c r="D25" s="9">
        <f t="shared" si="0"/>
        <v>-1.818231908319036E-2</v>
      </c>
      <c r="G25" s="4">
        <v>45576</v>
      </c>
      <c r="H25" s="5">
        <v>1620.5</v>
      </c>
      <c r="I25" s="9">
        <f t="shared" si="1"/>
        <v>7.5881122904923794E-3</v>
      </c>
      <c r="L25" s="4">
        <v>45576</v>
      </c>
      <c r="M25" s="5">
        <v>1848.15</v>
      </c>
      <c r="N25" s="9">
        <f t="shared" si="2"/>
        <v>-4.6963649071419039E-3</v>
      </c>
      <c r="Q25" s="4">
        <v>45576</v>
      </c>
      <c r="R25" s="5">
        <v>3011</v>
      </c>
      <c r="S25" s="9">
        <f t="shared" si="3"/>
        <v>6.6477531743920496E-3</v>
      </c>
      <c r="V25" s="4">
        <v>45576</v>
      </c>
      <c r="W25" s="3">
        <v>44.23</v>
      </c>
      <c r="X25" s="9">
        <f t="shared" si="4"/>
        <v>-5.1338511542947156E-2</v>
      </c>
      <c r="AA25" s="4">
        <v>45576</v>
      </c>
      <c r="AB25" s="5">
        <v>24964.25</v>
      </c>
      <c r="AC25" s="2">
        <f t="shared" si="5"/>
        <v>-1.3690215037028451E-3</v>
      </c>
      <c r="AF25" s="28" t="s">
        <v>43</v>
      </c>
      <c r="AG25" s="87">
        <f>(AH3-MIN(AH3:AH7))/(MAX(AH3:AH7)-MIN(AH3:AH7))</f>
        <v>0.10232189231286584</v>
      </c>
      <c r="AH25" s="88"/>
      <c r="AI25" s="87">
        <f>(AJ3-MIN(AJ3:AJ7))/(MAX(AJ3:AJ7)-MIN(AJ3:AJ7))</f>
        <v>9.4319556892525788E-2</v>
      </c>
      <c r="AJ25" s="88"/>
      <c r="AK25" s="11">
        <f>0.5*(AG25+(1-AI25))</f>
        <v>0.50400116771017001</v>
      </c>
      <c r="AL25" s="38">
        <v>3</v>
      </c>
      <c r="AM25" s="108"/>
      <c r="AN25" s="107"/>
      <c r="AO25" s="108"/>
      <c r="AP25" s="107"/>
    </row>
    <row r="26" spans="2:43" ht="17.850000000000001" customHeight="1">
      <c r="B26" s="4">
        <v>45575</v>
      </c>
      <c r="C26" s="5">
        <v>1648.35</v>
      </c>
      <c r="D26" s="9">
        <f t="shared" si="0"/>
        <v>5.8410314831332053E-3</v>
      </c>
      <c r="G26" s="4">
        <v>45575</v>
      </c>
      <c r="H26" s="5">
        <v>1608.25</v>
      </c>
      <c r="I26" s="9">
        <f t="shared" si="1"/>
        <v>7.0510712700446315E-3</v>
      </c>
      <c r="L26" s="4">
        <v>45575</v>
      </c>
      <c r="M26" s="5">
        <v>1856.85</v>
      </c>
      <c r="N26" s="9">
        <f t="shared" si="2"/>
        <v>2.6930949209406024E-4</v>
      </c>
      <c r="Q26" s="4">
        <v>45575</v>
      </c>
      <c r="R26" s="5">
        <v>2991.05</v>
      </c>
      <c r="S26" s="9">
        <f t="shared" si="3"/>
        <v>-2.104068640782037E-3</v>
      </c>
      <c r="V26" s="4">
        <v>45575</v>
      </c>
      <c r="W26" s="3">
        <v>46.56</v>
      </c>
      <c r="X26" s="9">
        <f t="shared" si="4"/>
        <v>-3.6068446249219122E-2</v>
      </c>
      <c r="AA26" s="4">
        <v>45575</v>
      </c>
      <c r="AB26" s="5">
        <v>24998.45</v>
      </c>
      <c r="AC26" s="2">
        <f t="shared" si="5"/>
        <v>6.6025884544412166E-4</v>
      </c>
      <c r="AF26" s="28" t="s">
        <v>45</v>
      </c>
      <c r="AG26" s="87">
        <f>(AH4-MIN(AH3:AH7))/(MAX(AH3:AH7)-MIN(AH3:AH7))</f>
        <v>0.1199482009108129</v>
      </c>
      <c r="AH26" s="88"/>
      <c r="AI26" s="87">
        <f>(AJ4-MIN(AJ3:AJ7))/(MAX(AJ3:AJ7)-MIN(AJ3:AJ7))</f>
        <v>0</v>
      </c>
      <c r="AJ26" s="88"/>
      <c r="AK26" s="11">
        <f t="shared" ref="AK26:AK29" si="8">0.5*(AG26+(1-AI26))</f>
        <v>0.55997410045540641</v>
      </c>
      <c r="AL26" s="38">
        <v>2</v>
      </c>
      <c r="AM26" s="108"/>
      <c r="AN26" s="107"/>
      <c r="AO26" s="108"/>
      <c r="AP26" s="107"/>
    </row>
    <row r="27" spans="2:43" ht="17.850000000000001" customHeight="1">
      <c r="B27" s="4">
        <v>45574</v>
      </c>
      <c r="C27" s="5">
        <v>1638.75</v>
      </c>
      <c r="D27" s="9">
        <f t="shared" si="0"/>
        <v>2.2587278874095409E-2</v>
      </c>
      <c r="G27" s="4">
        <v>45574</v>
      </c>
      <c r="H27" s="5">
        <v>1596.95</v>
      </c>
      <c r="I27" s="9">
        <f t="shared" si="1"/>
        <v>-4.311428823005007E-3</v>
      </c>
      <c r="L27" s="4">
        <v>45574</v>
      </c>
      <c r="M27" s="5">
        <v>1856.35</v>
      </c>
      <c r="N27" s="9">
        <f t="shared" si="2"/>
        <v>4.3104610166572822E-4</v>
      </c>
      <c r="Q27" s="4">
        <v>45574</v>
      </c>
      <c r="R27" s="5">
        <v>2997.35</v>
      </c>
      <c r="S27" s="9">
        <f t="shared" si="3"/>
        <v>1.1543171306004534E-2</v>
      </c>
      <c r="V27" s="4">
        <v>45574</v>
      </c>
      <c r="W27" s="3">
        <v>48.27</v>
      </c>
      <c r="X27" s="9">
        <f t="shared" si="4"/>
        <v>4.8603730337366181E-2</v>
      </c>
      <c r="AA27" s="4">
        <v>45574</v>
      </c>
      <c r="AB27" s="5">
        <v>24981.95</v>
      </c>
      <c r="AC27" s="2">
        <f t="shared" si="5"/>
        <v>-1.2481224780150524E-3</v>
      </c>
      <c r="AF27" s="28" t="s">
        <v>47</v>
      </c>
      <c r="AG27" s="87">
        <f>(AH5-MIN(AH3:AH7))/(MAX(AH3:AH7)-MIN(AH3:AH7))</f>
        <v>1</v>
      </c>
      <c r="AH27" s="88"/>
      <c r="AI27" s="87">
        <f>(AJ5-MIN(AJ3:AJ7))/(MAX(AJ3:AJ7)-MIN(AJ3:AJ7))</f>
        <v>0.40049355077546506</v>
      </c>
      <c r="AJ27" s="88"/>
      <c r="AK27" s="11">
        <f t="shared" si="8"/>
        <v>0.7997532246122675</v>
      </c>
      <c r="AL27" s="38">
        <v>1</v>
      </c>
      <c r="AM27" s="108"/>
      <c r="AN27" s="107"/>
      <c r="AO27" s="108"/>
      <c r="AP27" s="107"/>
    </row>
    <row r="28" spans="2:43" ht="17.850000000000001" customHeight="1">
      <c r="B28" s="4">
        <v>45573</v>
      </c>
      <c r="C28" s="5">
        <v>1602.15</v>
      </c>
      <c r="D28" s="9">
        <f t="shared" si="0"/>
        <v>1.0303967938964016E-3</v>
      </c>
      <c r="G28" s="4">
        <v>45573</v>
      </c>
      <c r="H28" s="5">
        <v>1603.85</v>
      </c>
      <c r="I28" s="9">
        <f t="shared" si="1"/>
        <v>3.4894268784993E-2</v>
      </c>
      <c r="L28" s="4">
        <v>45573</v>
      </c>
      <c r="M28" s="5">
        <v>1855.55</v>
      </c>
      <c r="N28" s="9">
        <f t="shared" si="2"/>
        <v>2.4522866010828981E-2</v>
      </c>
      <c r="Q28" s="4">
        <v>45573</v>
      </c>
      <c r="R28" s="5">
        <v>2962.95</v>
      </c>
      <c r="S28" s="9">
        <f t="shared" si="3"/>
        <v>6.5282426019582049E-2</v>
      </c>
      <c r="V28" s="4">
        <v>45573</v>
      </c>
      <c r="W28" s="3">
        <v>45.98</v>
      </c>
      <c r="X28" s="9">
        <f t="shared" si="4"/>
        <v>-5.1293294387550578E-2</v>
      </c>
      <c r="AA28" s="4">
        <v>45573</v>
      </c>
      <c r="AB28" s="5">
        <v>25013.15</v>
      </c>
      <c r="AC28" s="2">
        <f t="shared" si="5"/>
        <v>8.7294190611797214E-3</v>
      </c>
      <c r="AF28" s="28" t="s">
        <v>55</v>
      </c>
      <c r="AG28" s="87">
        <f>(AH6-MIN(AH3:AH7))/(MAX(AH3:AH7)-MIN(AH3:AH7))</f>
        <v>0</v>
      </c>
      <c r="AH28" s="88"/>
      <c r="AI28" s="87">
        <f>(AJ6-MIN(AJ3:AJ7))/(MAX(AJ3:AJ7)-MIN(AJ3:AJ7))</f>
        <v>0.18396166866545025</v>
      </c>
      <c r="AJ28" s="88"/>
      <c r="AK28" s="11">
        <f t="shared" si="8"/>
        <v>0.40801916566727486</v>
      </c>
      <c r="AL28" s="38">
        <v>4</v>
      </c>
      <c r="AM28" s="108"/>
      <c r="AN28" s="107"/>
      <c r="AO28" s="108"/>
      <c r="AP28" s="107"/>
    </row>
    <row r="29" spans="2:43" ht="17.850000000000001" customHeight="1">
      <c r="B29" s="4">
        <v>45572</v>
      </c>
      <c r="C29" s="5">
        <v>1600.5</v>
      </c>
      <c r="D29" s="9">
        <f t="shared" si="0"/>
        <v>-4.9816102658509581E-2</v>
      </c>
      <c r="G29" s="4">
        <v>45572</v>
      </c>
      <c r="H29" s="5">
        <v>1548.85</v>
      </c>
      <c r="I29" s="9">
        <f t="shared" si="1"/>
        <v>-3.2178360330495606E-2</v>
      </c>
      <c r="L29" s="4">
        <v>45572</v>
      </c>
      <c r="M29" s="5">
        <v>1810.6</v>
      </c>
      <c r="N29" s="9">
        <f t="shared" si="2"/>
        <v>-1.5835513503489169E-2</v>
      </c>
      <c r="Q29" s="4">
        <v>45572</v>
      </c>
      <c r="R29" s="5">
        <v>2775.7</v>
      </c>
      <c r="S29" s="9">
        <f t="shared" si="3"/>
        <v>-2.3710615928666069E-2</v>
      </c>
      <c r="V29" s="4">
        <v>45572</v>
      </c>
      <c r="W29" s="3">
        <v>48.4</v>
      </c>
      <c r="X29" s="9">
        <f t="shared" si="4"/>
        <v>-5.1344945946147885E-2</v>
      </c>
      <c r="AA29" s="4">
        <v>45572</v>
      </c>
      <c r="AB29" s="5">
        <v>24795.75</v>
      </c>
      <c r="AC29" s="2">
        <f t="shared" si="5"/>
        <v>-8.7873868890513806E-3</v>
      </c>
      <c r="AF29" s="28" t="s">
        <v>49</v>
      </c>
      <c r="AG29" s="87">
        <f>(AH7-MIN(AH3:AH7))/(MAX(AH3:AH7)-MIN(AH3:AH7))</f>
        <v>0.74617697484555878</v>
      </c>
      <c r="AH29" s="88"/>
      <c r="AI29" s="87">
        <f>(AJ7-MIN(AJ3:AJ7))/(MAX(AJ3:AJ7)-MIN(AJ3:AJ7))</f>
        <v>1</v>
      </c>
      <c r="AJ29" s="88"/>
      <c r="AK29" s="11">
        <f t="shared" si="8"/>
        <v>0.37308848742277939</v>
      </c>
      <c r="AL29" s="38">
        <v>5</v>
      </c>
      <c r="AM29" s="109"/>
      <c r="AN29" s="110"/>
      <c r="AO29" s="109"/>
      <c r="AP29" s="110"/>
    </row>
    <row r="30" spans="2:43" ht="18" customHeight="1">
      <c r="B30" s="4">
        <v>45569</v>
      </c>
      <c r="C30" s="5">
        <v>1682.25</v>
      </c>
      <c r="D30" s="9">
        <f t="shared" si="0"/>
        <v>-3.8860344656834246E-3</v>
      </c>
      <c r="G30" s="4">
        <v>45569</v>
      </c>
      <c r="H30" s="5">
        <v>1599.5</v>
      </c>
      <c r="I30" s="9">
        <f t="shared" si="1"/>
        <v>-1.87048683923704E-2</v>
      </c>
      <c r="L30" s="4">
        <v>45569</v>
      </c>
      <c r="M30" s="5">
        <v>1839.5</v>
      </c>
      <c r="N30" s="9">
        <f t="shared" si="2"/>
        <v>-8.6065106743421181E-3</v>
      </c>
      <c r="Q30" s="4">
        <v>45569</v>
      </c>
      <c r="R30" s="5">
        <v>2842.3</v>
      </c>
      <c r="S30" s="9">
        <f t="shared" si="3"/>
        <v>-2.4226546765373533E-2</v>
      </c>
      <c r="V30" s="4">
        <v>45569</v>
      </c>
      <c r="W30" s="3">
        <v>50.95</v>
      </c>
      <c r="X30" s="9">
        <f t="shared" si="4"/>
        <v>-5.1450298744743855E-2</v>
      </c>
      <c r="AA30" s="4">
        <v>45569</v>
      </c>
      <c r="AB30" s="5">
        <v>25014.6</v>
      </c>
      <c r="AC30" s="2">
        <f t="shared" si="5"/>
        <v>-9.3704617030021236E-3</v>
      </c>
      <c r="AF30" s="102" t="s">
        <v>63</v>
      </c>
      <c r="AG30" s="103"/>
      <c r="AH30" s="103"/>
      <c r="AI30" s="103"/>
      <c r="AJ30" s="103"/>
      <c r="AK30" s="103"/>
      <c r="AL30" s="104"/>
    </row>
    <row r="31" spans="2:43" ht="17.850000000000001" customHeight="1">
      <c r="B31" s="4">
        <v>45568</v>
      </c>
      <c r="C31" s="5">
        <v>1688.8</v>
      </c>
      <c r="D31" s="9">
        <f t="shared" si="0"/>
        <v>-3.1331340093482596E-2</v>
      </c>
      <c r="G31" s="4">
        <v>45568</v>
      </c>
      <c r="H31" s="5">
        <v>1629.7</v>
      </c>
      <c r="I31" s="9">
        <f t="shared" si="1"/>
        <v>-1.0771987408714528E-2</v>
      </c>
      <c r="L31" s="4">
        <v>45568</v>
      </c>
      <c r="M31" s="5">
        <v>1855.4</v>
      </c>
      <c r="N31" s="9">
        <f t="shared" si="2"/>
        <v>-2.0986597472967359E-2</v>
      </c>
      <c r="Q31" s="4">
        <v>45568</v>
      </c>
      <c r="R31" s="5">
        <v>2912</v>
      </c>
      <c r="S31" s="9">
        <f t="shared" si="3"/>
        <v>-2.8371177418042029E-2</v>
      </c>
      <c r="V31" s="4">
        <v>45568</v>
      </c>
      <c r="W31" s="3">
        <v>53.64</v>
      </c>
      <c r="X31" s="9">
        <f t="shared" si="4"/>
        <v>4.8706275070771111E-2</v>
      </c>
      <c r="AA31" s="4">
        <v>45568</v>
      </c>
      <c r="AB31" s="5">
        <v>25250.1</v>
      </c>
      <c r="AC31" s="2">
        <f t="shared" si="5"/>
        <v>-2.1424213560051142E-2</v>
      </c>
      <c r="AF31" s="105"/>
      <c r="AG31" s="106"/>
      <c r="AH31" s="106"/>
      <c r="AI31" s="106"/>
      <c r="AJ31" s="106"/>
      <c r="AK31" s="106"/>
      <c r="AL31" s="107"/>
    </row>
    <row r="32" spans="2:43" ht="31.8" customHeight="1">
      <c r="B32" s="4">
        <v>45566</v>
      </c>
      <c r="C32" s="5">
        <v>1742.55</v>
      </c>
      <c r="D32" s="9">
        <f t="shared" si="0"/>
        <v>2.8847454494458073E-2</v>
      </c>
      <c r="G32" s="4">
        <v>45566</v>
      </c>
      <c r="H32" s="5">
        <v>1647.35</v>
      </c>
      <c r="I32" s="9">
        <f t="shared" si="1"/>
        <v>-9.8460475282027386E-3</v>
      </c>
      <c r="L32" s="4">
        <v>45566</v>
      </c>
      <c r="M32" s="5">
        <v>1894.75</v>
      </c>
      <c r="N32" s="9">
        <f t="shared" si="2"/>
        <v>-6.0772868277923896E-3</v>
      </c>
      <c r="Q32" s="4">
        <v>45566</v>
      </c>
      <c r="R32" s="5">
        <v>2995.8</v>
      </c>
      <c r="S32" s="9">
        <f t="shared" si="3"/>
        <v>1.3712656894420128E-2</v>
      </c>
      <c r="V32" s="4">
        <v>45566</v>
      </c>
      <c r="W32" s="3">
        <v>51.09</v>
      </c>
      <c r="X32" s="9">
        <f t="shared" si="4"/>
        <v>4.8731445987330181E-2</v>
      </c>
      <c r="AA32" s="4">
        <v>45566</v>
      </c>
      <c r="AB32" s="5">
        <v>25796.9</v>
      </c>
      <c r="AC32" s="2">
        <f t="shared" si="5"/>
        <v>-5.4061649034323775E-4</v>
      </c>
      <c r="AF32" s="86" t="s">
        <v>103</v>
      </c>
      <c r="AG32" s="86"/>
      <c r="AH32" s="86"/>
      <c r="AI32" s="86"/>
      <c r="AJ32" s="86"/>
      <c r="AK32" s="86"/>
      <c r="AL32" s="86"/>
      <c r="AM32" s="86"/>
      <c r="AN32" s="86"/>
      <c r="AO32" s="86"/>
      <c r="AP32" s="86"/>
      <c r="AQ32" s="86"/>
    </row>
    <row r="33" spans="2:43" ht="19.2" customHeight="1">
      <c r="B33" s="4">
        <v>45565</v>
      </c>
      <c r="C33" s="5">
        <v>1693</v>
      </c>
      <c r="D33" s="9">
        <f t="shared" si="0"/>
        <v>-1.0721994469523379E-2</v>
      </c>
      <c r="G33" s="4">
        <v>45565</v>
      </c>
      <c r="H33" s="5">
        <v>1663.65</v>
      </c>
      <c r="I33" s="9">
        <f t="shared" si="1"/>
        <v>-1.2573522673298053E-2</v>
      </c>
      <c r="L33" s="4">
        <v>45565</v>
      </c>
      <c r="M33" s="5">
        <v>1906.3</v>
      </c>
      <c r="N33" s="9">
        <f t="shared" si="2"/>
        <v>-2.4688774219069252E-2</v>
      </c>
      <c r="Q33" s="4">
        <v>45565</v>
      </c>
      <c r="R33" s="5">
        <v>2955</v>
      </c>
      <c r="S33" s="9">
        <f t="shared" si="3"/>
        <v>1.2857259153981776E-2</v>
      </c>
      <c r="V33" s="4">
        <v>45565</v>
      </c>
      <c r="W33" s="3">
        <v>48.66</v>
      </c>
      <c r="X33" s="9">
        <f t="shared" si="4"/>
        <v>4.863604534351236E-2</v>
      </c>
      <c r="AA33" s="4">
        <v>45565</v>
      </c>
      <c r="AB33" s="5">
        <v>25810.85</v>
      </c>
      <c r="AC33" s="2">
        <f t="shared" si="5"/>
        <v>-1.4160706565616464E-2</v>
      </c>
      <c r="AF33" s="94" t="s">
        <v>69</v>
      </c>
      <c r="AG33" s="95"/>
      <c r="AH33" s="96"/>
      <c r="AI33" s="94" t="s">
        <v>70</v>
      </c>
      <c r="AJ33" s="96"/>
      <c r="AK33" s="25">
        <f>(AH8-AG36)/AJ8</f>
        <v>3.4020326711422517</v>
      </c>
      <c r="AM33" s="94" t="s">
        <v>71</v>
      </c>
      <c r="AN33" s="96"/>
      <c r="AO33" s="94" t="s">
        <v>72</v>
      </c>
      <c r="AP33" s="95"/>
      <c r="AQ33" s="96"/>
    </row>
    <row r="34" spans="2:43" ht="18.899999999999999" customHeight="1">
      <c r="B34" s="4">
        <v>45562</v>
      </c>
      <c r="C34" s="5">
        <v>1711.25</v>
      </c>
      <c r="D34" s="9">
        <f t="shared" si="0"/>
        <v>3.5782365164871911E-2</v>
      </c>
      <c r="G34" s="4">
        <v>45562</v>
      </c>
      <c r="H34" s="5">
        <v>1684.7</v>
      </c>
      <c r="I34" s="9">
        <f t="shared" si="1"/>
        <v>-3.2297606816416323E-2</v>
      </c>
      <c r="L34" s="4">
        <v>45562</v>
      </c>
      <c r="M34" s="5">
        <v>1953.95</v>
      </c>
      <c r="N34" s="9">
        <f t="shared" si="2"/>
        <v>2.2287414280036649E-3</v>
      </c>
      <c r="Q34" s="4">
        <v>45562</v>
      </c>
      <c r="R34" s="5">
        <v>2917.25</v>
      </c>
      <c r="S34" s="9">
        <f t="shared" si="3"/>
        <v>8.7795365107058779E-3</v>
      </c>
      <c r="V34" s="4">
        <v>45562</v>
      </c>
      <c r="W34" s="3">
        <v>46.35</v>
      </c>
      <c r="X34" s="9">
        <f t="shared" si="4"/>
        <v>4.862836496189514E-2</v>
      </c>
      <c r="AA34" s="4">
        <v>45562</v>
      </c>
      <c r="AB34" s="5">
        <v>26178.95</v>
      </c>
      <c r="AC34" s="2">
        <f t="shared" si="5"/>
        <v>-1.4161659013423675E-3</v>
      </c>
      <c r="AF34" s="62" t="s">
        <v>73</v>
      </c>
      <c r="AG34" s="63"/>
      <c r="AH34" s="64"/>
      <c r="AI34" s="65" t="s">
        <v>74</v>
      </c>
      <c r="AJ34" s="66"/>
      <c r="AK34" s="67"/>
      <c r="AM34" s="74" t="s">
        <v>75</v>
      </c>
      <c r="AN34" s="74" t="s">
        <v>76</v>
      </c>
      <c r="AO34" s="62" t="s">
        <v>77</v>
      </c>
      <c r="AP34" s="63"/>
      <c r="AQ34" s="64"/>
    </row>
    <row r="35" spans="2:43" ht="18.899999999999999" customHeight="1">
      <c r="B35" s="4">
        <v>45561</v>
      </c>
      <c r="C35" s="5">
        <v>1651.1</v>
      </c>
      <c r="D35" s="9">
        <f t="shared" si="0"/>
        <v>-7.8126575688557184E-3</v>
      </c>
      <c r="G35" s="4">
        <v>45561</v>
      </c>
      <c r="H35" s="5">
        <v>1740</v>
      </c>
      <c r="I35" s="9">
        <f t="shared" si="1"/>
        <v>1.3976528568782731E-2</v>
      </c>
      <c r="L35" s="4">
        <v>45561</v>
      </c>
      <c r="M35" s="5">
        <v>1949.6</v>
      </c>
      <c r="N35" s="9">
        <f t="shared" si="2"/>
        <v>1.3659756644177127E-2</v>
      </c>
      <c r="Q35" s="4">
        <v>45561</v>
      </c>
      <c r="R35" s="5">
        <v>2891.75</v>
      </c>
      <c r="S35" s="9">
        <f t="shared" si="3"/>
        <v>-1.2338198241626056E-2</v>
      </c>
      <c r="V35" s="4">
        <v>45561</v>
      </c>
      <c r="W35" s="3">
        <v>44.15</v>
      </c>
      <c r="X35" s="9">
        <f t="shared" si="4"/>
        <v>4.8733540631011894E-2</v>
      </c>
      <c r="AA35" s="4">
        <v>45561</v>
      </c>
      <c r="AB35" s="5">
        <v>26216.05</v>
      </c>
      <c r="AC35" s="2">
        <f t="shared" si="5"/>
        <v>8.1156779580020509E-3</v>
      </c>
      <c r="AF35" s="89" t="s">
        <v>78</v>
      </c>
      <c r="AG35" s="90"/>
      <c r="AH35" s="91"/>
      <c r="AI35" s="68"/>
      <c r="AJ35" s="69"/>
      <c r="AK35" s="70"/>
      <c r="AM35" s="75"/>
      <c r="AN35" s="75"/>
      <c r="AO35" s="62" t="s">
        <v>79</v>
      </c>
      <c r="AP35" s="64"/>
      <c r="AQ35" s="32" t="s">
        <v>61</v>
      </c>
    </row>
    <row r="36" spans="2:43" ht="18.899999999999999" customHeight="1">
      <c r="B36" s="4">
        <v>45560</v>
      </c>
      <c r="C36" s="5">
        <v>1664.05</v>
      </c>
      <c r="D36" s="9">
        <f t="shared" si="0"/>
        <v>-1.9430798042251285E-2</v>
      </c>
      <c r="G36" s="4">
        <v>45560</v>
      </c>
      <c r="H36" s="5">
        <v>1715.85</v>
      </c>
      <c r="I36" s="9">
        <f t="shared" si="1"/>
        <v>6.4901122390297787E-3</v>
      </c>
      <c r="L36" s="4">
        <v>45560</v>
      </c>
      <c r="M36" s="5">
        <v>1923.15</v>
      </c>
      <c r="N36" s="9">
        <f t="shared" si="2"/>
        <v>1.0821937485271094E-2</v>
      </c>
      <c r="Q36" s="4">
        <v>45560</v>
      </c>
      <c r="R36" s="5">
        <v>2927.65</v>
      </c>
      <c r="S36" s="9">
        <f t="shared" si="3"/>
        <v>-1.691755347084933E-2</v>
      </c>
      <c r="V36" s="4">
        <v>45560</v>
      </c>
      <c r="W36" s="3">
        <v>42.05</v>
      </c>
      <c r="X36" s="9">
        <f t="shared" si="4"/>
        <v>4.873071290458874E-2</v>
      </c>
      <c r="AA36" s="4">
        <v>45560</v>
      </c>
      <c r="AB36" s="5">
        <v>26004.15</v>
      </c>
      <c r="AC36" s="2">
        <f t="shared" si="5"/>
        <v>2.4545416990469533E-3</v>
      </c>
      <c r="AF36" s="15" t="s">
        <v>80</v>
      </c>
      <c r="AG36" s="92">
        <v>7.4859999999999996E-2</v>
      </c>
      <c r="AH36" s="93"/>
      <c r="AI36" s="68"/>
      <c r="AJ36" s="69"/>
      <c r="AK36" s="70"/>
      <c r="AM36" s="35" t="s">
        <v>81</v>
      </c>
      <c r="AN36" s="17">
        <f>AM4*AN4+AM5*AN5+AM6*AN6+AM7*AN7+AM8*AN8</f>
        <v>0.78109454274304801</v>
      </c>
      <c r="AO36" s="78">
        <f>(AN13-AG36)/AN36</f>
        <v>7.3520026871186459E-2</v>
      </c>
      <c r="AP36" s="79"/>
      <c r="AQ36" s="17">
        <v>3</v>
      </c>
    </row>
    <row r="37" spans="2:43" ht="18.899999999999999" customHeight="1">
      <c r="B37" s="4">
        <v>45559</v>
      </c>
      <c r="C37" s="5">
        <v>1696.7</v>
      </c>
      <c r="D37" s="9">
        <f t="shared" si="0"/>
        <v>1.8289656777276998E-2</v>
      </c>
      <c r="G37" s="4">
        <v>45559</v>
      </c>
      <c r="H37" s="5">
        <v>1704.75</v>
      </c>
      <c r="I37" s="9">
        <f t="shared" si="1"/>
        <v>3.7318410117158705E-3</v>
      </c>
      <c r="L37" s="4">
        <v>45559</v>
      </c>
      <c r="M37" s="5">
        <v>1902.45</v>
      </c>
      <c r="N37" s="9">
        <f t="shared" si="2"/>
        <v>-4.4891601973711073E-2</v>
      </c>
      <c r="Q37" s="4">
        <v>45559</v>
      </c>
      <c r="R37" s="5">
        <v>2977.6</v>
      </c>
      <c r="S37" s="9">
        <f t="shared" si="3"/>
        <v>-2.0871478803899113E-2</v>
      </c>
      <c r="V37" s="4">
        <v>45559</v>
      </c>
      <c r="W37" s="3">
        <v>40.049999999999997</v>
      </c>
      <c r="X37" s="9">
        <f t="shared" si="4"/>
        <v>4.8602915783902231E-2</v>
      </c>
      <c r="AA37" s="4">
        <v>45559</v>
      </c>
      <c r="AB37" s="5">
        <v>25940.400000000001</v>
      </c>
      <c r="AC37" s="2">
        <f t="shared" si="5"/>
        <v>5.2043728308821627E-5</v>
      </c>
      <c r="AF37" s="32" t="s">
        <v>75</v>
      </c>
      <c r="AG37" s="32" t="s">
        <v>82</v>
      </c>
      <c r="AH37" s="32" t="s">
        <v>61</v>
      </c>
      <c r="AI37" s="68"/>
      <c r="AJ37" s="69"/>
      <c r="AK37" s="70"/>
      <c r="AM37" s="35" t="s">
        <v>83</v>
      </c>
      <c r="AN37" s="17">
        <f>AM4*AR4+AM5*AR5+AM6*AR6+AR7*AM7+AM8*AR8</f>
        <v>0.76438289870107834</v>
      </c>
      <c r="AO37" s="78">
        <f>(AQ13-AG36)/AN37</f>
        <v>-0.10647041077814594</v>
      </c>
      <c r="AP37" s="79"/>
      <c r="AQ37" s="17">
        <v>4</v>
      </c>
    </row>
    <row r="38" spans="2:43" ht="18.899999999999999" customHeight="1">
      <c r="B38" s="4">
        <v>45558</v>
      </c>
      <c r="C38" s="5">
        <v>1665.95</v>
      </c>
      <c r="D38" s="9">
        <f t="shared" si="0"/>
        <v>-2.0687491450194833E-3</v>
      </c>
      <c r="G38" s="4">
        <v>45558</v>
      </c>
      <c r="H38" s="5">
        <v>1698.4</v>
      </c>
      <c r="I38" s="9">
        <f t="shared" si="1"/>
        <v>2.6369123131240305E-2</v>
      </c>
      <c r="L38" s="4">
        <v>45558</v>
      </c>
      <c r="M38" s="5">
        <v>1989.8</v>
      </c>
      <c r="N38" s="9">
        <f t="shared" si="2"/>
        <v>-6.1351595834012347E-2</v>
      </c>
      <c r="Q38" s="4">
        <v>45558</v>
      </c>
      <c r="R38" s="5">
        <v>3040.4</v>
      </c>
      <c r="S38" s="9">
        <f t="shared" si="3"/>
        <v>-5.2813847768946789E-3</v>
      </c>
      <c r="V38" s="4">
        <v>45558</v>
      </c>
      <c r="W38" s="3">
        <v>38.15</v>
      </c>
      <c r="X38" s="9">
        <f t="shared" si="4"/>
        <v>4.8606694762440679E-2</v>
      </c>
      <c r="AA38" s="4">
        <v>45558</v>
      </c>
      <c r="AB38" s="5">
        <v>25939.05</v>
      </c>
      <c r="AC38" s="2">
        <f t="shared" si="5"/>
        <v>5.7259000437972149E-3</v>
      </c>
      <c r="AF38" s="16" t="s">
        <v>81</v>
      </c>
      <c r="AG38" s="17">
        <f>(AN13-AG36)/AN15</f>
        <v>5.678189636108951</v>
      </c>
      <c r="AH38" s="17">
        <v>3</v>
      </c>
      <c r="AI38" s="71"/>
      <c r="AJ38" s="72"/>
      <c r="AK38" s="73"/>
      <c r="AM38" s="35" t="s">
        <v>84</v>
      </c>
      <c r="AN38" s="18">
        <f>AVERAGE(AM4:AM8)</f>
        <v>0.92445630283069491</v>
      </c>
      <c r="AO38" s="78">
        <f>(AN18-AG36)/AN38</f>
        <v>8.6090746427011519E-2</v>
      </c>
      <c r="AP38" s="79"/>
      <c r="AQ38" s="17">
        <v>1</v>
      </c>
    </row>
    <row r="39" spans="2:43" ht="18.899999999999999" customHeight="1">
      <c r="B39" s="4">
        <v>45555</v>
      </c>
      <c r="C39" s="5">
        <v>1669.4</v>
      </c>
      <c r="D39" s="9">
        <f t="shared" si="0"/>
        <v>2.7633616945594373E-2</v>
      </c>
      <c r="G39" s="4">
        <v>45555</v>
      </c>
      <c r="H39" s="5">
        <v>1654.2</v>
      </c>
      <c r="I39" s="9">
        <f t="shared" si="1"/>
        <v>-1.1510096869619521E-2</v>
      </c>
      <c r="L39" s="4">
        <v>45555</v>
      </c>
      <c r="M39" s="5">
        <v>2115.6999999999998</v>
      </c>
      <c r="N39" s="9">
        <f t="shared" si="2"/>
        <v>8.8038858996987074E-2</v>
      </c>
      <c r="Q39" s="4">
        <v>45555</v>
      </c>
      <c r="R39" s="5">
        <v>3056.5</v>
      </c>
      <c r="S39" s="9">
        <f t="shared" si="3"/>
        <v>2.4290681270238285E-2</v>
      </c>
      <c r="V39" s="4">
        <v>45555</v>
      </c>
      <c r="W39" s="3">
        <v>36.340000000000003</v>
      </c>
      <c r="X39" s="9">
        <f t="shared" si="4"/>
        <v>4.8776405320772299E-2</v>
      </c>
      <c r="AA39" s="4">
        <v>45555</v>
      </c>
      <c r="AB39" s="5">
        <v>25790.95</v>
      </c>
      <c r="AC39" s="2">
        <f t="shared" si="5"/>
        <v>1.4652627320371103E-2</v>
      </c>
      <c r="AF39" s="16" t="s">
        <v>83</v>
      </c>
      <c r="AG39" s="17">
        <f>(AQ13-AG36)/AQ15</f>
        <v>-9.4348576400816828</v>
      </c>
      <c r="AH39" s="17">
        <v>4</v>
      </c>
      <c r="AM39" s="35" t="s">
        <v>85</v>
      </c>
      <c r="AN39" s="17">
        <f>AM4*AQ4+AM5*AQ5+AM6*AQ6+AQ7*AM7+AM8*AQ8</f>
        <v>0.73163912400994391</v>
      </c>
      <c r="AO39" s="78">
        <f>(AQ18-AG36)/AN39</f>
        <v>7.9881821590619601E-2</v>
      </c>
      <c r="AP39" s="79"/>
      <c r="AQ39" s="17">
        <v>2</v>
      </c>
    </row>
    <row r="40" spans="2:43" ht="18.899999999999999" customHeight="1">
      <c r="B40" s="4">
        <v>45554</v>
      </c>
      <c r="C40" s="5">
        <v>1623.9</v>
      </c>
      <c r="D40" s="9">
        <f t="shared" si="0"/>
        <v>-2.7903138546387329E-2</v>
      </c>
      <c r="G40" s="4">
        <v>45554</v>
      </c>
      <c r="H40" s="5">
        <v>1673.35</v>
      </c>
      <c r="I40" s="9">
        <f t="shared" si="1"/>
        <v>-1.9403280763312864E-3</v>
      </c>
      <c r="L40" s="4">
        <v>45554</v>
      </c>
      <c r="M40" s="5">
        <v>1937.4</v>
      </c>
      <c r="N40" s="9">
        <f t="shared" si="2"/>
        <v>-5.045575240978142E-3</v>
      </c>
      <c r="Q40" s="4">
        <v>45554</v>
      </c>
      <c r="R40" s="5">
        <v>2983.15</v>
      </c>
      <c r="S40" s="9">
        <f t="shared" si="3"/>
        <v>-2.2267063168720739E-3</v>
      </c>
      <c r="V40" s="4">
        <v>45554</v>
      </c>
      <c r="W40" s="3">
        <v>34.61</v>
      </c>
      <c r="X40" s="9">
        <f t="shared" si="4"/>
        <v>4.8544600563613247E-2</v>
      </c>
      <c r="AA40" s="4">
        <v>45554</v>
      </c>
      <c r="AB40" s="5">
        <v>25415.8</v>
      </c>
      <c r="AC40" s="2">
        <f t="shared" si="5"/>
        <v>1.5061029536485916E-3</v>
      </c>
      <c r="AF40" s="16" t="s">
        <v>84</v>
      </c>
      <c r="AG40" s="17">
        <f>(AN18-AG36)/AN20</f>
        <v>7.9149122966282022</v>
      </c>
      <c r="AH40" s="17">
        <v>1</v>
      </c>
      <c r="AM40" s="80" t="s">
        <v>86</v>
      </c>
      <c r="AN40" s="81"/>
      <c r="AO40" s="81"/>
      <c r="AP40" s="81"/>
      <c r="AQ40" s="82"/>
    </row>
    <row r="41" spans="2:43" ht="18.899999999999999" customHeight="1">
      <c r="B41" s="4">
        <v>45553</v>
      </c>
      <c r="C41" s="5">
        <v>1669.85</v>
      </c>
      <c r="D41" s="9">
        <f t="shared" si="0"/>
        <v>1.5236608480634141E-2</v>
      </c>
      <c r="G41" s="4">
        <v>45553</v>
      </c>
      <c r="H41" s="5">
        <v>1676.6</v>
      </c>
      <c r="I41" s="9">
        <f t="shared" si="1"/>
        <v>4.0041888253700844E-3</v>
      </c>
      <c r="L41" s="4">
        <v>45553</v>
      </c>
      <c r="M41" s="5">
        <v>1947.2</v>
      </c>
      <c r="N41" s="9">
        <f t="shared" si="2"/>
        <v>9.4943953663014294E-3</v>
      </c>
      <c r="Q41" s="4">
        <v>45553</v>
      </c>
      <c r="R41" s="5">
        <v>2989.8</v>
      </c>
      <c r="S41" s="9">
        <f t="shared" si="3"/>
        <v>-1.8672002638561572E-2</v>
      </c>
      <c r="V41" s="4">
        <v>45553</v>
      </c>
      <c r="W41" s="3">
        <v>32.97</v>
      </c>
      <c r="X41" s="9">
        <f t="shared" si="4"/>
        <v>4.8790164169432049E-2</v>
      </c>
      <c r="AA41" s="4">
        <v>45553</v>
      </c>
      <c r="AB41" s="5">
        <v>25377.55</v>
      </c>
      <c r="AC41" s="2">
        <f t="shared" si="5"/>
        <v>-1.6142975111744227E-3</v>
      </c>
      <c r="AF41" s="16" t="s">
        <v>85</v>
      </c>
      <c r="AG41" s="17">
        <f t="array" ref="AG41">(AQ18-AG36)/AQ20</f>
        <v>5.7740510972989263</v>
      </c>
      <c r="AH41" s="17">
        <v>2</v>
      </c>
      <c r="AM41" s="83"/>
      <c r="AN41" s="84"/>
      <c r="AO41" s="84"/>
      <c r="AP41" s="84"/>
      <c r="AQ41" s="85"/>
    </row>
    <row r="42" spans="2:43" ht="18.45" customHeight="1">
      <c r="B42" s="4">
        <v>45552</v>
      </c>
      <c r="C42" s="5">
        <v>1644.6</v>
      </c>
      <c r="D42" s="9">
        <f t="shared" si="0"/>
        <v>4.0517336202034442E-3</v>
      </c>
      <c r="G42" s="4">
        <v>45552</v>
      </c>
      <c r="H42" s="5">
        <v>1669.9</v>
      </c>
      <c r="I42" s="9">
        <f t="shared" si="1"/>
        <v>-1.1905611190391251E-2</v>
      </c>
      <c r="L42" s="4">
        <v>45552</v>
      </c>
      <c r="M42" s="5">
        <v>1928.8</v>
      </c>
      <c r="N42" s="9">
        <f t="shared" si="2"/>
        <v>7.1837317189936814E-2</v>
      </c>
      <c r="Q42" s="4">
        <v>45552</v>
      </c>
      <c r="R42" s="5">
        <v>3046.15</v>
      </c>
      <c r="S42" s="9">
        <f t="shared" si="3"/>
        <v>-2.1081791617079917E-2</v>
      </c>
      <c r="V42" s="4">
        <v>45552</v>
      </c>
      <c r="W42" s="3">
        <v>31.4</v>
      </c>
      <c r="X42" s="9">
        <f t="shared" si="4"/>
        <v>1.1209084534719742E-2</v>
      </c>
      <c r="AA42" s="4">
        <v>45552</v>
      </c>
      <c r="AB42" s="5">
        <v>25418.55</v>
      </c>
      <c r="AC42" s="2">
        <f t="shared" si="5"/>
        <v>1.3700169261289907E-3</v>
      </c>
      <c r="AF42" s="65" t="s">
        <v>87</v>
      </c>
      <c r="AG42" s="66"/>
      <c r="AH42" s="67"/>
    </row>
    <row r="43" spans="2:43" ht="18.45" customHeight="1">
      <c r="B43" s="4">
        <v>45551</v>
      </c>
      <c r="C43" s="5">
        <v>1637.95</v>
      </c>
      <c r="D43" s="9">
        <f t="shared" si="0"/>
        <v>9.3232190030134443E-3</v>
      </c>
      <c r="G43" s="4">
        <v>45551</v>
      </c>
      <c r="H43" s="5">
        <v>1689.9</v>
      </c>
      <c r="I43" s="9">
        <f t="shared" si="1"/>
        <v>2.0777716423579791E-2</v>
      </c>
      <c r="L43" s="4">
        <v>45551</v>
      </c>
      <c r="M43" s="5">
        <v>1795.1</v>
      </c>
      <c r="N43" s="9">
        <f t="shared" si="2"/>
        <v>-3.6348743334114406E-2</v>
      </c>
      <c r="Q43" s="4">
        <v>45551</v>
      </c>
      <c r="R43" s="5">
        <v>3111.05</v>
      </c>
      <c r="S43" s="9">
        <f t="shared" si="3"/>
        <v>-5.1297783255004623E-3</v>
      </c>
      <c r="V43" s="4">
        <v>45551</v>
      </c>
      <c r="W43" s="3">
        <v>31.05</v>
      </c>
      <c r="X43" s="9">
        <f t="shared" si="4"/>
        <v>4.008420985283067E-2</v>
      </c>
      <c r="AA43" s="4">
        <v>45551</v>
      </c>
      <c r="AB43" s="5">
        <v>25383.75</v>
      </c>
      <c r="AC43" s="2">
        <f t="shared" si="5"/>
        <v>1.0740980826790941E-3</v>
      </c>
      <c r="AF43" s="71"/>
      <c r="AG43" s="72"/>
      <c r="AH43" s="73"/>
    </row>
    <row r="44" spans="2:43" ht="18.45" customHeight="1">
      <c r="B44" s="4">
        <v>45548</v>
      </c>
      <c r="C44" s="5">
        <v>1622.75</v>
      </c>
      <c r="D44" s="9">
        <f t="shared" si="0"/>
        <v>-1.5701731955522081E-3</v>
      </c>
      <c r="G44" s="4">
        <v>45548</v>
      </c>
      <c r="H44" s="5">
        <v>1655.15</v>
      </c>
      <c r="I44" s="9">
        <f t="shared" si="1"/>
        <v>3.6923863460954984E-2</v>
      </c>
      <c r="L44" s="4">
        <v>45548</v>
      </c>
      <c r="M44" s="5">
        <v>1861.55</v>
      </c>
      <c r="N44" s="9">
        <f t="shared" si="2"/>
        <v>2.051465317414327E-2</v>
      </c>
      <c r="Q44" s="4">
        <v>45548</v>
      </c>
      <c r="R44" s="5">
        <v>3127.05</v>
      </c>
      <c r="S44" s="9">
        <f t="shared" si="3"/>
        <v>1.7590008920316793E-4</v>
      </c>
      <c r="V44" s="4">
        <v>45548</v>
      </c>
      <c r="W44" s="3">
        <v>29.83</v>
      </c>
      <c r="X44" s="9">
        <f t="shared" si="4"/>
        <v>5.3781642239266641E-3</v>
      </c>
      <c r="AA44" s="4">
        <v>45548</v>
      </c>
      <c r="AB44" s="5">
        <v>25356.5</v>
      </c>
      <c r="AC44" s="2">
        <f t="shared" si="5"/>
        <v>-1.2769632085949123E-3</v>
      </c>
    </row>
    <row r="45" spans="2:43" ht="17.850000000000001" customHeight="1">
      <c r="B45" s="4">
        <v>45547</v>
      </c>
      <c r="C45" s="5">
        <v>1625.3</v>
      </c>
      <c r="D45" s="9">
        <f t="shared" si="0"/>
        <v>1.4469332163470814E-3</v>
      </c>
      <c r="G45" s="4">
        <v>45547</v>
      </c>
      <c r="H45" s="5">
        <v>1595.15</v>
      </c>
      <c r="I45" s="9">
        <f t="shared" si="1"/>
        <v>6.5411095199674552E-3</v>
      </c>
      <c r="L45" s="4">
        <v>45547</v>
      </c>
      <c r="M45" s="5">
        <v>1823.75</v>
      </c>
      <c r="N45" s="9">
        <f t="shared" si="2"/>
        <v>1.5639364991977323E-3</v>
      </c>
      <c r="Q45" s="4">
        <v>45547</v>
      </c>
      <c r="R45" s="5">
        <v>3126.5</v>
      </c>
      <c r="S45" s="9">
        <f t="shared" si="3"/>
        <v>7.4642186112954334E-3</v>
      </c>
      <c r="V45" s="4">
        <v>45547</v>
      </c>
      <c r="W45" s="3">
        <v>29.67</v>
      </c>
      <c r="X45" s="9">
        <f t="shared" si="4"/>
        <v>3.7143382227295507E-3</v>
      </c>
      <c r="AA45" s="4">
        <v>45547</v>
      </c>
      <c r="AB45" s="5">
        <v>25388.9</v>
      </c>
      <c r="AC45" s="2">
        <f t="shared" si="5"/>
        <v>1.8703577686811725E-2</v>
      </c>
      <c r="AF45" s="86" t="s">
        <v>97</v>
      </c>
      <c r="AG45" s="86"/>
      <c r="AH45" s="86"/>
      <c r="AI45" s="86"/>
      <c r="AJ45" s="86"/>
      <c r="AK45" s="86"/>
      <c r="AL45" s="86"/>
    </row>
    <row r="46" spans="2:43" ht="17.850000000000001" customHeight="1">
      <c r="B46" s="4">
        <v>45546</v>
      </c>
      <c r="C46" s="5">
        <v>1622.95</v>
      </c>
      <c r="D46" s="9">
        <f t="shared" si="0"/>
        <v>-1.9162701527482437E-2</v>
      </c>
      <c r="G46" s="4">
        <v>45546</v>
      </c>
      <c r="H46" s="5">
        <v>1584.75</v>
      </c>
      <c r="I46" s="9">
        <f t="shared" si="1"/>
        <v>-1.0264226843733001E-2</v>
      </c>
      <c r="L46" s="4">
        <v>45546</v>
      </c>
      <c r="M46" s="5">
        <v>1820.9</v>
      </c>
      <c r="N46" s="9">
        <f t="shared" si="2"/>
        <v>6.3175533943045836E-4</v>
      </c>
      <c r="Q46" s="4">
        <v>45546</v>
      </c>
      <c r="R46" s="5">
        <v>3103.25</v>
      </c>
      <c r="S46" s="9">
        <f t="shared" si="3"/>
        <v>-7.4002472704343568E-3</v>
      </c>
      <c r="V46" s="4">
        <v>45546</v>
      </c>
      <c r="W46" s="3">
        <v>29.56</v>
      </c>
      <c r="X46" s="9">
        <f t="shared" si="4"/>
        <v>-1.5774785915237909E-2</v>
      </c>
      <c r="AA46" s="4">
        <v>45546</v>
      </c>
      <c r="AB46" s="5">
        <v>24918.45</v>
      </c>
      <c r="AC46" s="2">
        <f t="shared" si="5"/>
        <v>-4.9099820315822162E-3</v>
      </c>
      <c r="AF46" s="33" t="s">
        <v>41</v>
      </c>
      <c r="AG46" s="30" t="s">
        <v>43</v>
      </c>
      <c r="AH46" s="28" t="s">
        <v>45</v>
      </c>
      <c r="AI46" s="28" t="s">
        <v>47</v>
      </c>
      <c r="AJ46" s="28" t="s">
        <v>55</v>
      </c>
      <c r="AK46" s="28" t="s">
        <v>49</v>
      </c>
      <c r="AL46" s="33" t="s">
        <v>92</v>
      </c>
    </row>
    <row r="47" spans="2:43" ht="17.850000000000001" customHeight="1">
      <c r="B47" s="4">
        <v>45545</v>
      </c>
      <c r="C47" s="5">
        <v>1654.35</v>
      </c>
      <c r="D47" s="9">
        <f t="shared" si="0"/>
        <v>2.5116897500227675E-3</v>
      </c>
      <c r="G47" s="4">
        <v>45545</v>
      </c>
      <c r="H47" s="5">
        <v>1601.1</v>
      </c>
      <c r="I47" s="9">
        <f t="shared" si="1"/>
        <v>2.187898041434156E-2</v>
      </c>
      <c r="L47" s="4">
        <v>45545</v>
      </c>
      <c r="M47" s="5">
        <v>1819.75</v>
      </c>
      <c r="N47" s="9">
        <f t="shared" si="2"/>
        <v>6.4782174026841999E-2</v>
      </c>
      <c r="Q47" s="4">
        <v>45545</v>
      </c>
      <c r="R47" s="5">
        <v>3126.3</v>
      </c>
      <c r="S47" s="9">
        <f t="shared" si="3"/>
        <v>2.797623403305954E-2</v>
      </c>
      <c r="V47" s="4">
        <v>45545</v>
      </c>
      <c r="W47" s="3">
        <v>30.03</v>
      </c>
      <c r="X47" s="9">
        <f t="shared" si="4"/>
        <v>1.0376662145680473E-2</v>
      </c>
      <c r="AA47" s="4">
        <v>45545</v>
      </c>
      <c r="AB47" s="5">
        <v>25041.1</v>
      </c>
      <c r="AC47" s="2">
        <f t="shared" si="5"/>
        <v>4.1898915779699352E-3</v>
      </c>
      <c r="AF47" s="33" t="s">
        <v>88</v>
      </c>
      <c r="AG47" s="21">
        <f>AH3</f>
        <v>-6.4927400909813304E-2</v>
      </c>
      <c r="AH47" s="21">
        <f>AH4</f>
        <v>-5.165631558568029E-2</v>
      </c>
      <c r="AI47" s="21">
        <f>AH5</f>
        <v>0.6109465459533292</v>
      </c>
      <c r="AJ47" s="21">
        <f>AH6</f>
        <v>-0.1419669328041403</v>
      </c>
      <c r="AK47" s="21">
        <f>AH7</f>
        <v>0.4198397690955542</v>
      </c>
    </row>
    <row r="48" spans="2:43" ht="17.850000000000001" customHeight="1">
      <c r="B48" s="4">
        <v>45544</v>
      </c>
      <c r="C48" s="5">
        <v>1650.2</v>
      </c>
      <c r="D48" s="9">
        <f t="shared" si="0"/>
        <v>1.2071109201782395E-2</v>
      </c>
      <c r="G48" s="4">
        <v>45544</v>
      </c>
      <c r="H48" s="5">
        <v>1566.45</v>
      </c>
      <c r="I48" s="9">
        <f t="shared" si="1"/>
        <v>-4.148649355029759E-4</v>
      </c>
      <c r="L48" s="4">
        <v>45544</v>
      </c>
      <c r="M48" s="5">
        <v>1705.6</v>
      </c>
      <c r="N48" s="9">
        <f t="shared" si="2"/>
        <v>-5.7252869458092437E-2</v>
      </c>
      <c r="Q48" s="4">
        <v>45544</v>
      </c>
      <c r="R48" s="5">
        <v>3040.05</v>
      </c>
      <c r="S48" s="9">
        <f t="shared" si="3"/>
        <v>1.9447433070271501E-2</v>
      </c>
      <c r="V48" s="4">
        <v>45544</v>
      </c>
      <c r="W48" s="3">
        <v>29.72</v>
      </c>
      <c r="X48" s="9">
        <f t="shared" si="4"/>
        <v>-1.6683736995035042E-2</v>
      </c>
      <c r="AA48" s="4">
        <v>45544</v>
      </c>
      <c r="AB48" s="5">
        <v>24936.400000000001</v>
      </c>
      <c r="AC48" s="2">
        <f t="shared" si="5"/>
        <v>3.3843154867430215E-3</v>
      </c>
      <c r="AF48" s="33" t="s">
        <v>89</v>
      </c>
      <c r="AG48" s="21">
        <f>AJ3</f>
        <v>2.0543252164876707E-2</v>
      </c>
      <c r="AH48" s="21">
        <f>AJ4</f>
        <v>1.9109740367156468E-2</v>
      </c>
      <c r="AI48" s="21">
        <f>AJ5</f>
        <v>2.5196624666259802E-2</v>
      </c>
      <c r="AJ48" s="21">
        <f>AJ6</f>
        <v>2.1905674010703112E-2</v>
      </c>
      <c r="AK48" s="21">
        <f>AJ7</f>
        <v>3.4308198088429283E-2</v>
      </c>
    </row>
    <row r="49" spans="2:42" ht="17.850000000000001" customHeight="1">
      <c r="B49" s="4">
        <v>45541</v>
      </c>
      <c r="C49" s="5">
        <v>1630.4</v>
      </c>
      <c r="D49" s="9">
        <f t="shared" si="0"/>
        <v>1.4487411091783546E-2</v>
      </c>
      <c r="G49" s="4">
        <v>45541</v>
      </c>
      <c r="H49" s="5">
        <v>1567.1</v>
      </c>
      <c r="I49" s="9">
        <f t="shared" si="1"/>
        <v>-8.2930016944988971E-3</v>
      </c>
      <c r="L49" s="4">
        <v>45541</v>
      </c>
      <c r="M49" s="5">
        <v>1806.1</v>
      </c>
      <c r="N49" s="9">
        <f t="shared" si="2"/>
        <v>0.11291904661366862</v>
      </c>
      <c r="Q49" s="4">
        <v>45541</v>
      </c>
      <c r="R49" s="5">
        <v>2981.5</v>
      </c>
      <c r="S49" s="9">
        <f t="shared" si="3"/>
        <v>-1.6367086360836797E-2</v>
      </c>
      <c r="V49" s="4">
        <v>45541</v>
      </c>
      <c r="W49" s="3">
        <v>30.22</v>
      </c>
      <c r="X49" s="9">
        <f t="shared" si="4"/>
        <v>-2.0632793506803412E-2</v>
      </c>
      <c r="AA49" s="4">
        <v>45541</v>
      </c>
      <c r="AB49" s="5">
        <v>24852.15</v>
      </c>
      <c r="AC49" s="2">
        <f t="shared" si="5"/>
        <v>-1.1718778635040884E-2</v>
      </c>
      <c r="AF49" s="33" t="s">
        <v>90</v>
      </c>
      <c r="AG49" s="21">
        <f t="array" aca="1" ref="AG49" ca="1">AG50/$AL$50</f>
        <v>3.7076326083505765E-2</v>
      </c>
      <c r="AH49" s="21">
        <f t="shared" ref="AH49:AK49" ca="1" si="9">AH50/$AL$50</f>
        <v>4.8798135419749955E-3</v>
      </c>
      <c r="AI49" s="21">
        <f t="shared" ca="1" si="9"/>
        <v>0.43139037081992171</v>
      </c>
      <c r="AJ49" s="21">
        <f t="shared" ca="1" si="9"/>
        <v>0.12033857720342793</v>
      </c>
      <c r="AK49" s="21">
        <f t="shared" ca="1" si="9"/>
        <v>0.40631491235116951</v>
      </c>
    </row>
    <row r="50" spans="2:42" ht="17.850000000000001" customHeight="1">
      <c r="B50" s="4">
        <v>45540</v>
      </c>
      <c r="C50" s="5">
        <v>1606.95</v>
      </c>
      <c r="D50" s="9">
        <f t="shared" si="0"/>
        <v>4.4280975436102087E-3</v>
      </c>
      <c r="G50" s="4">
        <v>45540</v>
      </c>
      <c r="H50" s="5">
        <v>1580.15</v>
      </c>
      <c r="I50" s="9">
        <f t="shared" si="1"/>
        <v>3.4149267264533323E-2</v>
      </c>
      <c r="L50" s="4">
        <v>45540</v>
      </c>
      <c r="M50" s="5">
        <v>1613.25</v>
      </c>
      <c r="N50" s="9">
        <f t="shared" si="2"/>
        <v>1.2506205508459827E-2</v>
      </c>
      <c r="Q50" s="4">
        <v>45540</v>
      </c>
      <c r="R50" s="5">
        <v>3030.7</v>
      </c>
      <c r="S50" s="9">
        <f t="shared" si="3"/>
        <v>-8.9511408754194399E-3</v>
      </c>
      <c r="V50" s="4">
        <v>45540</v>
      </c>
      <c r="W50" s="3">
        <v>30.85</v>
      </c>
      <c r="X50" s="9">
        <f t="shared" si="4"/>
        <v>-6.4620580280909798E-3</v>
      </c>
      <c r="AA50" s="4">
        <v>45540</v>
      </c>
      <c r="AB50" s="5">
        <v>25145.1</v>
      </c>
      <c r="AC50" s="2">
        <f t="shared" si="5"/>
        <v>-2.1293593353156458E-3</v>
      </c>
      <c r="AF50" s="33" t="s">
        <v>91</v>
      </c>
      <c r="AG50" s="21">
        <f ca="1">RAND()</f>
        <v>5.9378214372700189E-2</v>
      </c>
      <c r="AH50" s="21">
        <f ca="1">RAND()</f>
        <v>7.8150843193468544E-3</v>
      </c>
      <c r="AI50" s="21">
        <f ca="1">RAND()</f>
        <v>0.69087724223731628</v>
      </c>
      <c r="AJ50" s="21">
        <f ca="1">RAND()</f>
        <v>0.19272378332193241</v>
      </c>
      <c r="AK50" s="21">
        <f ca="1">RAND()</f>
        <v>0.65071857211725559</v>
      </c>
      <c r="AL50" s="21">
        <f ca="1">SUM(AG50:AK50)</f>
        <v>1.6015128963685514</v>
      </c>
    </row>
    <row r="51" spans="2:42" ht="17.850000000000001" customHeight="1">
      <c r="B51" s="4">
        <v>45539</v>
      </c>
      <c r="C51" s="5">
        <v>1599.85</v>
      </c>
      <c r="D51" s="9">
        <f t="shared" si="0"/>
        <v>-3.0892633746044161E-3</v>
      </c>
      <c r="G51" s="4">
        <v>45539</v>
      </c>
      <c r="H51" s="5">
        <v>1527.1</v>
      </c>
      <c r="I51" s="9">
        <f t="shared" si="1"/>
        <v>7.559111814690057E-3</v>
      </c>
      <c r="L51" s="4">
        <v>45539</v>
      </c>
      <c r="M51" s="5">
        <v>1593.2</v>
      </c>
      <c r="N51" s="9">
        <f t="shared" si="2"/>
        <v>-2.2436589956084628E-2</v>
      </c>
      <c r="Q51" s="4">
        <v>45539</v>
      </c>
      <c r="R51" s="5">
        <v>3057.95</v>
      </c>
      <c r="S51" s="9">
        <f t="shared" si="3"/>
        <v>1.1313119097038539E-2</v>
      </c>
      <c r="V51" s="4">
        <v>45539</v>
      </c>
      <c r="W51" s="3">
        <v>31.05</v>
      </c>
      <c r="X51" s="9">
        <f t="shared" si="4"/>
        <v>4.850035109683417E-2</v>
      </c>
      <c r="AA51" s="4">
        <v>45539</v>
      </c>
      <c r="AB51" s="5">
        <v>25198.7</v>
      </c>
      <c r="AC51" s="2">
        <f t="shared" si="5"/>
        <v>-3.2152298316295127E-3</v>
      </c>
    </row>
    <row r="52" spans="2:42" ht="17.850000000000001" customHeight="1">
      <c r="B52" s="4">
        <v>45538</v>
      </c>
      <c r="C52" s="5">
        <v>1604.8</v>
      </c>
      <c r="D52" s="9">
        <f t="shared" si="0"/>
        <v>9.73693139115301E-3</v>
      </c>
      <c r="G52" s="4">
        <v>45538</v>
      </c>
      <c r="H52" s="5">
        <v>1515.6</v>
      </c>
      <c r="I52" s="9">
        <f t="shared" si="1"/>
        <v>1.3865506826723592E-3</v>
      </c>
      <c r="L52" s="4">
        <v>45538</v>
      </c>
      <c r="M52" s="5">
        <v>1629.35</v>
      </c>
      <c r="N52" s="9">
        <f t="shared" si="2"/>
        <v>2.2719080266976239E-2</v>
      </c>
      <c r="Q52" s="4">
        <v>45538</v>
      </c>
      <c r="R52" s="5">
        <v>3023.55</v>
      </c>
      <c r="S52" s="9">
        <f t="shared" si="3"/>
        <v>1.7970700108507161E-2</v>
      </c>
      <c r="V52" s="4">
        <v>45538</v>
      </c>
      <c r="W52" s="3">
        <v>29.58</v>
      </c>
      <c r="X52" s="9">
        <f t="shared" si="4"/>
        <v>-1.7094433359300183E-2</v>
      </c>
      <c r="AA52" s="4">
        <v>45538</v>
      </c>
      <c r="AB52" s="5">
        <v>25279.85</v>
      </c>
      <c r="AC52" s="2">
        <f t="shared" si="5"/>
        <v>4.5491810987265924E-5</v>
      </c>
      <c r="AF52" s="76" t="s">
        <v>93</v>
      </c>
      <c r="AG52" s="76"/>
      <c r="AH52" s="77" t="s">
        <v>102</v>
      </c>
      <c r="AI52" s="77"/>
    </row>
    <row r="53" spans="2:42" ht="17.850000000000001" customHeight="1">
      <c r="B53" s="4">
        <v>45537</v>
      </c>
      <c r="C53" s="5">
        <v>1589.25</v>
      </c>
      <c r="D53" s="9">
        <f t="shared" si="0"/>
        <v>3.8223255769112723E-2</v>
      </c>
      <c r="G53" s="4">
        <v>45537</v>
      </c>
      <c r="H53" s="5">
        <v>1513.5</v>
      </c>
      <c r="I53" s="9">
        <f t="shared" si="1"/>
        <v>-6.9351565666639478E-4</v>
      </c>
      <c r="L53" s="4">
        <v>45537</v>
      </c>
      <c r="M53" s="5">
        <v>1592.75</v>
      </c>
      <c r="N53" s="9">
        <f t="shared" si="2"/>
        <v>-9.8399856824834403E-3</v>
      </c>
      <c r="Q53" s="4">
        <v>45537</v>
      </c>
      <c r="R53" s="5">
        <v>2969.7</v>
      </c>
      <c r="S53" s="9">
        <f t="shared" si="3"/>
        <v>-1.0051346056042037E-2</v>
      </c>
      <c r="V53" s="4">
        <v>45537</v>
      </c>
      <c r="W53" s="3">
        <v>30.09</v>
      </c>
      <c r="X53" s="9">
        <f t="shared" si="4"/>
        <v>-1.5499073656365894E-2</v>
      </c>
      <c r="AA53" s="4">
        <v>45537</v>
      </c>
      <c r="AB53" s="5">
        <v>25278.7</v>
      </c>
      <c r="AC53" s="2">
        <f t="shared" si="5"/>
        <v>1.6945599981708784E-3</v>
      </c>
      <c r="AF53" s="21" t="s">
        <v>94</v>
      </c>
      <c r="AG53" s="21">
        <f t="array" aca="1" ref="AG53" ca="1">SUMPRODUCT(AG49:AK49,AG47:AK47)</f>
        <v>0.41440017461175715</v>
      </c>
      <c r="AH53" s="77"/>
      <c r="AI53" s="77"/>
    </row>
    <row r="54" spans="2:42" ht="17.850000000000001" customHeight="1">
      <c r="B54" s="4">
        <v>45534</v>
      </c>
      <c r="C54" s="5">
        <v>1529.65</v>
      </c>
      <c r="D54" s="9">
        <f t="shared" si="0"/>
        <v>2.4653388700402613E-2</v>
      </c>
      <c r="G54" s="4">
        <v>45534</v>
      </c>
      <c r="H54" s="5">
        <v>1514.55</v>
      </c>
      <c r="I54" s="9">
        <f t="shared" si="1"/>
        <v>3.4723979530572181E-3</v>
      </c>
      <c r="L54" s="4">
        <v>45534</v>
      </c>
      <c r="M54" s="5">
        <v>1608.5</v>
      </c>
      <c r="N54" s="9">
        <f t="shared" si="2"/>
        <v>3.2733871637277465E-2</v>
      </c>
      <c r="Q54" s="4">
        <v>45534</v>
      </c>
      <c r="R54" s="5">
        <v>2999.7</v>
      </c>
      <c r="S54" s="9">
        <f t="shared" si="3"/>
        <v>-6.9597563480432133E-3</v>
      </c>
      <c r="V54" s="4">
        <v>45534</v>
      </c>
      <c r="W54" s="3">
        <v>30.56</v>
      </c>
      <c r="X54" s="9">
        <f t="shared" si="4"/>
        <v>-3.2717160442341162E-4</v>
      </c>
      <c r="AA54" s="4">
        <v>45534</v>
      </c>
      <c r="AB54" s="5">
        <v>25235.9</v>
      </c>
      <c r="AC54" s="2">
        <f t="shared" si="5"/>
        <v>3.332155576256976E-3</v>
      </c>
      <c r="AF54" s="21" t="s">
        <v>89</v>
      </c>
      <c r="AG54" s="21" cm="1">
        <f t="array" aca="1" ref="AG54" ca="1">SQRT(MMULT(MMULT(AG49:AK49,AG16:AK20),TRANSPOSE(AG49:AK49)))</f>
        <v>2.0487771194188816E-2</v>
      </c>
      <c r="AH54" s="77"/>
      <c r="AI54" s="77"/>
    </row>
    <row r="55" spans="2:42" ht="17.850000000000001" customHeight="1">
      <c r="B55" s="4">
        <v>45533</v>
      </c>
      <c r="C55" s="5">
        <v>1492.4</v>
      </c>
      <c r="D55" s="9">
        <f t="shared" si="0"/>
        <v>-1.6184325475404378E-2</v>
      </c>
      <c r="G55" s="4">
        <v>45533</v>
      </c>
      <c r="H55" s="5">
        <v>1509.3</v>
      </c>
      <c r="I55" s="9">
        <f t="shared" si="1"/>
        <v>-6.472087048234371E-3</v>
      </c>
      <c r="L55" s="4">
        <v>45533</v>
      </c>
      <c r="M55" s="5">
        <v>1556.7</v>
      </c>
      <c r="N55" s="9">
        <f t="shared" si="2"/>
        <v>-1.7008717054365914E-3</v>
      </c>
      <c r="Q55" s="4">
        <v>45533</v>
      </c>
      <c r="R55" s="5">
        <v>3020.65</v>
      </c>
      <c r="S55" s="9">
        <f t="shared" si="3"/>
        <v>-7.5361289360226149E-3</v>
      </c>
      <c r="V55" s="4">
        <v>45533</v>
      </c>
      <c r="W55" s="3">
        <v>30.57</v>
      </c>
      <c r="X55" s="9">
        <f t="shared" si="4"/>
        <v>-2.2320189090587472E-2</v>
      </c>
      <c r="AA55" s="4">
        <v>45533</v>
      </c>
      <c r="AB55" s="5">
        <v>25151.95</v>
      </c>
      <c r="AC55" s="2">
        <f t="shared" si="5"/>
        <v>3.9677928253165316E-3</v>
      </c>
      <c r="AF55" s="21" t="s">
        <v>95</v>
      </c>
      <c r="AG55" s="21">
        <f>AG36</f>
        <v>7.4859999999999996E-2</v>
      </c>
      <c r="AH55" s="77"/>
      <c r="AI55" s="77"/>
    </row>
    <row r="56" spans="2:42" ht="17.850000000000001" customHeight="1">
      <c r="B56" s="4">
        <v>45532</v>
      </c>
      <c r="C56" s="5">
        <v>1516.75</v>
      </c>
      <c r="D56" s="9">
        <f t="shared" si="0"/>
        <v>-1.0297874028299606E-2</v>
      </c>
      <c r="G56" s="4">
        <v>45532</v>
      </c>
      <c r="H56" s="5">
        <v>1519.1</v>
      </c>
      <c r="I56" s="9">
        <f t="shared" si="1"/>
        <v>-9.2117390380239866E-4</v>
      </c>
      <c r="L56" s="4">
        <v>45532</v>
      </c>
      <c r="M56" s="5">
        <v>1559.35</v>
      </c>
      <c r="N56" s="9">
        <f t="shared" si="2"/>
        <v>-4.6385981858978638E-3</v>
      </c>
      <c r="Q56" s="4">
        <v>45532</v>
      </c>
      <c r="R56" s="5">
        <v>3043.5</v>
      </c>
      <c r="S56" s="9">
        <f t="shared" si="3"/>
        <v>1.6314386106363033E-2</v>
      </c>
      <c r="V56" s="4">
        <v>45532</v>
      </c>
      <c r="W56" s="3">
        <v>31.26</v>
      </c>
      <c r="X56" s="9">
        <f t="shared" si="4"/>
        <v>4.810014083784878E-3</v>
      </c>
      <c r="AA56" s="4">
        <v>45532</v>
      </c>
      <c r="AB56" s="5">
        <v>25052.35</v>
      </c>
      <c r="AC56" s="2">
        <f t="shared" si="5"/>
        <v>1.3820625685767348E-3</v>
      </c>
      <c r="AF56" s="21" t="s">
        <v>96</v>
      </c>
      <c r="AG56" s="21">
        <f ca="1">SUM(AG49:AK49)</f>
        <v>1</v>
      </c>
      <c r="AH56" s="77"/>
      <c r="AI56" s="77"/>
    </row>
    <row r="57" spans="2:42" ht="17.850000000000001" customHeight="1">
      <c r="B57" s="4">
        <v>45531</v>
      </c>
      <c r="C57" s="5">
        <v>1532.45</v>
      </c>
      <c r="D57" s="9">
        <f t="shared" si="0"/>
        <v>-8.8355293002045157E-3</v>
      </c>
      <c r="G57" s="4">
        <v>45531</v>
      </c>
      <c r="H57" s="5">
        <v>1520.5</v>
      </c>
      <c r="I57" s="9">
        <f t="shared" si="1"/>
        <v>5.672090131263771E-3</v>
      </c>
      <c r="L57" s="4">
        <v>45531</v>
      </c>
      <c r="M57" s="5">
        <v>1566.6</v>
      </c>
      <c r="N57" s="9">
        <f t="shared" si="2"/>
        <v>-2.072089296465152E-2</v>
      </c>
      <c r="Q57" s="4">
        <v>45531</v>
      </c>
      <c r="R57" s="5">
        <v>2994.25</v>
      </c>
      <c r="S57" s="9">
        <f t="shared" si="3"/>
        <v>1.2197322012783092E-2</v>
      </c>
      <c r="V57" s="4">
        <v>45531</v>
      </c>
      <c r="W57" s="3">
        <v>31.11</v>
      </c>
      <c r="X57" s="9">
        <f t="shared" si="4"/>
        <v>-5.1373651171715322E-2</v>
      </c>
      <c r="AA57" s="4">
        <v>45531</v>
      </c>
      <c r="AB57" s="5">
        <v>25017.75</v>
      </c>
      <c r="AC57" s="2">
        <f t="shared" si="5"/>
        <v>2.8583793184004246E-4</v>
      </c>
      <c r="AF57" s="21" t="s">
        <v>82</v>
      </c>
      <c r="AG57" s="21">
        <f ca="1">(AG53-AG55)/AG54</f>
        <v>16.57282148426496</v>
      </c>
      <c r="AH57" s="77"/>
      <c r="AI57" s="77"/>
    </row>
    <row r="58" spans="2:42" ht="17.850000000000001" customHeight="1">
      <c r="B58" s="4">
        <v>45530</v>
      </c>
      <c r="C58" s="5">
        <v>1546.05</v>
      </c>
      <c r="D58" s="9">
        <f t="shared" si="0"/>
        <v>-1.454395971128321E-2</v>
      </c>
      <c r="G58" s="4">
        <v>45530</v>
      </c>
      <c r="H58" s="5">
        <v>1511.9</v>
      </c>
      <c r="I58" s="9">
        <f t="shared" si="1"/>
        <v>1.7413790268449695E-2</v>
      </c>
      <c r="L58" s="4">
        <v>45530</v>
      </c>
      <c r="M58" s="5">
        <v>1599.4</v>
      </c>
      <c r="N58" s="9">
        <f t="shared" si="2"/>
        <v>3.7229449567407084E-2</v>
      </c>
      <c r="Q58" s="4">
        <v>45530</v>
      </c>
      <c r="R58" s="5">
        <v>2957.95</v>
      </c>
      <c r="S58" s="9">
        <f t="shared" si="3"/>
        <v>2.2651896356800996E-2</v>
      </c>
      <c r="V58" s="4">
        <v>45530</v>
      </c>
      <c r="W58" s="3">
        <v>32.75</v>
      </c>
      <c r="X58" s="9">
        <f t="shared" si="4"/>
        <v>-5.1476483714231379E-2</v>
      </c>
      <c r="AA58" s="4">
        <v>45530</v>
      </c>
      <c r="AB58" s="5">
        <v>25010.6</v>
      </c>
      <c r="AC58" s="2">
        <f t="shared" si="5"/>
        <v>7.5230495028018388E-3</v>
      </c>
    </row>
    <row r="59" spans="2:42" ht="17.850000000000001" customHeight="1">
      <c r="B59" s="4">
        <v>45527</v>
      </c>
      <c r="C59" s="5">
        <v>1568.7</v>
      </c>
      <c r="D59" s="9">
        <f t="shared" si="0"/>
        <v>3.6721897156771648E-3</v>
      </c>
      <c r="G59" s="4">
        <v>45527</v>
      </c>
      <c r="H59" s="5">
        <v>1485.8</v>
      </c>
      <c r="I59" s="9">
        <f t="shared" si="1"/>
        <v>-1.9561096225597131E-2</v>
      </c>
      <c r="L59" s="4">
        <v>45527</v>
      </c>
      <c r="M59" s="5">
        <v>1540.95</v>
      </c>
      <c r="N59" s="9">
        <f t="shared" si="2"/>
        <v>9.7819424225152798E-3</v>
      </c>
      <c r="Q59" s="4">
        <v>45527</v>
      </c>
      <c r="R59" s="5">
        <v>2891.7</v>
      </c>
      <c r="S59" s="9">
        <f t="shared" si="3"/>
        <v>-7.0985825301669728E-3</v>
      </c>
      <c r="V59" s="4">
        <v>45527</v>
      </c>
      <c r="W59" s="3">
        <v>34.479999999999997</v>
      </c>
      <c r="X59" s="9">
        <f t="shared" si="4"/>
        <v>-5.1438295475312791E-2</v>
      </c>
      <c r="AA59" s="4">
        <v>45527</v>
      </c>
      <c r="AB59" s="5">
        <v>24823.15</v>
      </c>
      <c r="AC59" s="2">
        <f t="shared" si="5"/>
        <v>4.6943013455067465E-4</v>
      </c>
      <c r="AF59" s="58" t="s">
        <v>101</v>
      </c>
      <c r="AG59" s="58"/>
      <c r="AH59" s="58"/>
      <c r="AL59" s="60" t="s">
        <v>105</v>
      </c>
      <c r="AM59" s="61"/>
      <c r="AN59" s="61"/>
      <c r="AO59" s="61"/>
      <c r="AP59" s="61"/>
    </row>
    <row r="60" spans="2:42" ht="17.850000000000001" customHeight="1">
      <c r="B60" s="4">
        <v>45526</v>
      </c>
      <c r="C60" s="5">
        <v>1562.95</v>
      </c>
      <c r="D60" s="9">
        <f t="shared" si="0"/>
        <v>-1.5982614321537452E-3</v>
      </c>
      <c r="G60" s="4">
        <v>45526</v>
      </c>
      <c r="H60" s="5">
        <v>1515.15</v>
      </c>
      <c r="I60" s="9">
        <f t="shared" si="1"/>
        <v>-7.9168732487327716E-4</v>
      </c>
      <c r="L60" s="4">
        <v>45526</v>
      </c>
      <c r="M60" s="5">
        <v>1525.95</v>
      </c>
      <c r="N60" s="9">
        <f t="shared" si="2"/>
        <v>5.0260821385318878E-2</v>
      </c>
      <c r="Q60" s="4">
        <v>45526</v>
      </c>
      <c r="R60" s="5">
        <v>2912.3</v>
      </c>
      <c r="S60" s="9">
        <f t="shared" si="3"/>
        <v>7.0415885984866739E-4</v>
      </c>
      <c r="V60" s="4">
        <v>45526</v>
      </c>
      <c r="W60" s="3">
        <v>36.299999999999997</v>
      </c>
      <c r="X60" s="9">
        <f t="shared" si="4"/>
        <v>4.4174561067226673E-3</v>
      </c>
      <c r="AA60" s="4">
        <v>45526</v>
      </c>
      <c r="AB60" s="5">
        <v>24811.5</v>
      </c>
      <c r="AC60" s="2">
        <f t="shared" si="5"/>
        <v>1.6659376161698191E-3</v>
      </c>
      <c r="AF60" s="34" t="s">
        <v>100</v>
      </c>
      <c r="AG60" s="34" t="s">
        <v>98</v>
      </c>
      <c r="AH60" s="34" t="s">
        <v>99</v>
      </c>
      <c r="AL60" s="54" t="s">
        <v>106</v>
      </c>
      <c r="AM60" s="55"/>
      <c r="AN60" s="55"/>
      <c r="AO60" s="55"/>
      <c r="AP60" s="55"/>
    </row>
    <row r="61" spans="2:42" ht="17.850000000000001" customHeight="1">
      <c r="B61" s="4">
        <v>45525</v>
      </c>
      <c r="C61" s="5">
        <v>1565.45</v>
      </c>
      <c r="D61" s="9">
        <f t="shared" si="0"/>
        <v>-6.0667019757473437E-4</v>
      </c>
      <c r="G61" s="4">
        <v>45525</v>
      </c>
      <c r="H61" s="5">
        <v>1516.35</v>
      </c>
      <c r="I61" s="9">
        <f t="shared" si="1"/>
        <v>7.5132330852001527E-3</v>
      </c>
      <c r="L61" s="4">
        <v>45525</v>
      </c>
      <c r="M61" s="5">
        <v>1451.15</v>
      </c>
      <c r="N61" s="9">
        <f t="shared" si="2"/>
        <v>-4.7778727996914292E-3</v>
      </c>
      <c r="Q61" s="4">
        <v>45525</v>
      </c>
      <c r="R61" s="5">
        <v>2910.25</v>
      </c>
      <c r="S61" s="9">
        <f t="shared" si="3"/>
        <v>1.134566579794948E-3</v>
      </c>
      <c r="V61" s="4">
        <v>45525</v>
      </c>
      <c r="W61" s="3">
        <v>36.14</v>
      </c>
      <c r="X61" s="9">
        <f t="shared" si="4"/>
        <v>4.8762494380689088E-2</v>
      </c>
      <c r="AA61" s="4">
        <v>45525</v>
      </c>
      <c r="AB61" s="5">
        <v>24770.2</v>
      </c>
      <c r="AC61" s="2">
        <f t="shared" si="5"/>
        <v>2.8846339064908873E-3</v>
      </c>
      <c r="AF61" s="1">
        <v>0</v>
      </c>
      <c r="AG61" s="21">
        <f ca="1">AG54</f>
        <v>2.0487771194188816E-2</v>
      </c>
      <c r="AH61" s="21">
        <f ca="1">AG53</f>
        <v>0.41440017461175715</v>
      </c>
      <c r="AL61" s="56" t="s">
        <v>107</v>
      </c>
      <c r="AM61" s="57"/>
      <c r="AN61" s="57"/>
      <c r="AO61" s="57"/>
      <c r="AP61" s="57"/>
    </row>
    <row r="62" spans="2:42" ht="17.850000000000001" customHeight="1">
      <c r="B62" s="4">
        <v>45524</v>
      </c>
      <c r="C62" s="5">
        <v>1566.4</v>
      </c>
      <c r="D62" s="9">
        <f t="shared" si="0"/>
        <v>-1.5802719797144232E-2</v>
      </c>
      <c r="G62" s="4">
        <v>45524</v>
      </c>
      <c r="H62" s="5">
        <v>1505</v>
      </c>
      <c r="I62" s="9">
        <f t="shared" si="1"/>
        <v>-1.0443613991243305E-2</v>
      </c>
      <c r="L62" s="4">
        <v>45524</v>
      </c>
      <c r="M62" s="5">
        <v>1458.1</v>
      </c>
      <c r="N62" s="9">
        <f t="shared" si="2"/>
        <v>-1.1761031438896884E-2</v>
      </c>
      <c r="Q62" s="4">
        <v>45524</v>
      </c>
      <c r="R62" s="5">
        <v>2906.95</v>
      </c>
      <c r="S62" s="9">
        <f t="shared" si="3"/>
        <v>1.9276784736591446E-2</v>
      </c>
      <c r="V62" s="4">
        <v>45524</v>
      </c>
      <c r="W62" s="3">
        <v>34.42</v>
      </c>
      <c r="X62" s="9">
        <f t="shared" si="4"/>
        <v>4.8514199926836546E-2</v>
      </c>
      <c r="AA62" s="4">
        <v>45524</v>
      </c>
      <c r="AB62" s="5">
        <v>24698.85</v>
      </c>
      <c r="AC62" s="2">
        <f t="shared" si="5"/>
        <v>5.1226480205889434E-3</v>
      </c>
      <c r="AF62" s="19">
        <v>1</v>
      </c>
      <c r="AG62" s="21">
        <f t="dataTable" ref="AG62:AH1062" dt2D="0" dtr="0" r1="AJ62" ca="1"/>
        <v>1.5314673157130225E-2</v>
      </c>
      <c r="AH62" s="21">
        <v>0.13357958737780029</v>
      </c>
      <c r="AL62" s="57"/>
      <c r="AM62" s="57"/>
      <c r="AN62" s="57"/>
      <c r="AO62" s="57"/>
      <c r="AP62" s="57"/>
    </row>
    <row r="63" spans="2:42" ht="17.850000000000001" customHeight="1">
      <c r="B63" s="4">
        <v>45523</v>
      </c>
      <c r="C63" s="5">
        <v>1591.35</v>
      </c>
      <c r="D63" s="9">
        <f t="shared" si="0"/>
        <v>-8.229468976521364E-3</v>
      </c>
      <c r="G63" s="4">
        <v>45523</v>
      </c>
      <c r="H63" s="5">
        <v>1520.8</v>
      </c>
      <c r="I63" s="9">
        <f t="shared" si="1"/>
        <v>1.3738071306127767E-2</v>
      </c>
      <c r="L63" s="4">
        <v>45523</v>
      </c>
      <c r="M63" s="5">
        <v>1475.35</v>
      </c>
      <c r="N63" s="9">
        <f t="shared" si="2"/>
        <v>1.0082172668261653E-2</v>
      </c>
      <c r="Q63" s="4">
        <v>45523</v>
      </c>
      <c r="R63" s="5">
        <v>2851.45</v>
      </c>
      <c r="S63" s="9">
        <f t="shared" si="3"/>
        <v>3.5572393818247824E-2</v>
      </c>
      <c r="V63" s="4">
        <v>45523</v>
      </c>
      <c r="W63" s="3">
        <v>32.79</v>
      </c>
      <c r="X63" s="9">
        <f t="shared" si="4"/>
        <v>4.8744419561569594E-2</v>
      </c>
      <c r="AA63" s="4">
        <v>45523</v>
      </c>
      <c r="AB63" s="5">
        <v>24572.65</v>
      </c>
      <c r="AC63" s="2">
        <f t="shared" si="5"/>
        <v>1.2827353745464452E-3</v>
      </c>
      <c r="AF63" s="19">
        <f t="shared" ref="AF63:AF126" si="10">AF62+1</f>
        <v>2</v>
      </c>
      <c r="AG63" s="21">
        <v>1.552477599346797E-2</v>
      </c>
      <c r="AH63" s="21">
        <v>0.24334128881936004</v>
      </c>
      <c r="AL63" s="57"/>
      <c r="AM63" s="57"/>
      <c r="AN63" s="57"/>
      <c r="AO63" s="57"/>
      <c r="AP63" s="57"/>
    </row>
    <row r="64" spans="2:42" ht="17.850000000000001" customHeight="1">
      <c r="B64" s="4">
        <v>45520</v>
      </c>
      <c r="C64" s="5">
        <v>1604.5</v>
      </c>
      <c r="D64" s="9">
        <f t="shared" si="0"/>
        <v>1.7414704711401052E-2</v>
      </c>
      <c r="G64" s="4">
        <v>45520</v>
      </c>
      <c r="H64" s="5">
        <v>1500.05</v>
      </c>
      <c r="I64" s="9">
        <f t="shared" si="1"/>
        <v>4.5798078145534257E-2</v>
      </c>
      <c r="L64" s="4">
        <v>45520</v>
      </c>
      <c r="M64" s="5">
        <v>1460.55</v>
      </c>
      <c r="N64" s="9">
        <f t="shared" si="2"/>
        <v>1.4135241903408764E-2</v>
      </c>
      <c r="Q64" s="4">
        <v>45520</v>
      </c>
      <c r="R64" s="5">
        <v>2751.8</v>
      </c>
      <c r="S64" s="9">
        <f t="shared" si="3"/>
        <v>2.8679764331827676E-2</v>
      </c>
      <c r="V64" s="4">
        <v>45520</v>
      </c>
      <c r="W64" s="3">
        <v>31.23</v>
      </c>
      <c r="X64" s="9">
        <f t="shared" si="4"/>
        <v>4.8550039303348398E-2</v>
      </c>
      <c r="AA64" s="4">
        <v>45520</v>
      </c>
      <c r="AB64" s="5">
        <v>24541.15</v>
      </c>
      <c r="AC64" s="2">
        <f t="shared" si="5"/>
        <v>1.6325753017997963E-2</v>
      </c>
      <c r="AF64" s="19">
        <f t="shared" si="10"/>
        <v>3</v>
      </c>
      <c r="AG64" s="21">
        <v>1.3924034565660085E-2</v>
      </c>
      <c r="AH64" s="21">
        <v>1.0880252743842507E-2</v>
      </c>
      <c r="AL64" s="54" t="s">
        <v>108</v>
      </c>
      <c r="AM64" s="55"/>
      <c r="AN64" s="55"/>
      <c r="AO64" s="55"/>
      <c r="AP64" s="55"/>
    </row>
    <row r="65" spans="2:42" ht="17.850000000000001" customHeight="1">
      <c r="B65" s="4">
        <v>45518</v>
      </c>
      <c r="C65" s="5">
        <v>1576.8</v>
      </c>
      <c r="D65" s="9">
        <f t="shared" si="0"/>
        <v>3.1123981043180626E-3</v>
      </c>
      <c r="G65" s="4">
        <v>45518</v>
      </c>
      <c r="H65" s="5">
        <v>1432.9</v>
      </c>
      <c r="I65" s="9">
        <f t="shared" si="1"/>
        <v>-1.4136469909567568E-2</v>
      </c>
      <c r="L65" s="4">
        <v>45518</v>
      </c>
      <c r="M65" s="5">
        <v>1440.05</v>
      </c>
      <c r="N65" s="9">
        <f t="shared" si="2"/>
        <v>1.8078479966200947E-2</v>
      </c>
      <c r="Q65" s="4">
        <v>45518</v>
      </c>
      <c r="R65" s="5">
        <v>2674</v>
      </c>
      <c r="S65" s="9">
        <f t="shared" si="3"/>
        <v>-8.9723429111578171E-3</v>
      </c>
      <c r="V65" s="4">
        <v>45518</v>
      </c>
      <c r="W65" s="3">
        <v>29.75</v>
      </c>
      <c r="X65" s="9">
        <f t="shared" si="4"/>
        <v>-1.9637841928747391E-2</v>
      </c>
      <c r="AA65" s="4">
        <v>45518</v>
      </c>
      <c r="AB65" s="5">
        <v>24143.75</v>
      </c>
      <c r="AC65" s="2">
        <f t="shared" si="5"/>
        <v>1.967576418212346E-4</v>
      </c>
      <c r="AF65" s="19">
        <f t="shared" si="10"/>
        <v>4</v>
      </c>
      <c r="AG65" s="21">
        <v>1.4134852427741989E-2</v>
      </c>
      <c r="AH65" s="21">
        <v>0.13595967840066422</v>
      </c>
      <c r="AL65" s="56" t="s">
        <v>109</v>
      </c>
      <c r="AM65" s="57"/>
      <c r="AN65" s="57"/>
      <c r="AO65" s="57"/>
      <c r="AP65" s="57"/>
    </row>
    <row r="66" spans="2:42" ht="17.850000000000001" customHeight="1">
      <c r="B66" s="4">
        <v>45517</v>
      </c>
      <c r="C66" s="5">
        <v>1571.9</v>
      </c>
      <c r="D66" s="9">
        <f t="shared" si="0"/>
        <v>-1.687444433629641E-2</v>
      </c>
      <c r="G66" s="4">
        <v>45517</v>
      </c>
      <c r="H66" s="5">
        <v>1453.3</v>
      </c>
      <c r="I66" s="9">
        <f t="shared" si="1"/>
        <v>-1.4888951453878549E-2</v>
      </c>
      <c r="L66" s="4">
        <v>45517</v>
      </c>
      <c r="M66" s="5">
        <v>1414.25</v>
      </c>
      <c r="N66" s="9">
        <f t="shared" si="2"/>
        <v>-3.1254719158854194E-2</v>
      </c>
      <c r="Q66" s="4">
        <v>45517</v>
      </c>
      <c r="R66" s="5">
        <v>2698.1</v>
      </c>
      <c r="S66" s="9">
        <f t="shared" si="3"/>
        <v>-2.2320473644239822E-2</v>
      </c>
      <c r="V66" s="4">
        <v>45517</v>
      </c>
      <c r="W66" s="3">
        <v>30.34</v>
      </c>
      <c r="X66" s="9">
        <f t="shared" si="4"/>
        <v>-4.7313731840666499E-2</v>
      </c>
      <c r="AA66" s="4">
        <v>45517</v>
      </c>
      <c r="AB66" s="5">
        <v>24139</v>
      </c>
      <c r="AC66" s="2">
        <f t="shared" si="5"/>
        <v>-8.5798488623965701E-3</v>
      </c>
      <c r="AF66" s="19">
        <f t="shared" si="10"/>
        <v>5</v>
      </c>
      <c r="AG66" s="21">
        <v>1.5360424552367061E-2</v>
      </c>
      <c r="AH66" s="21">
        <v>9.393451959025656E-2</v>
      </c>
      <c r="AL66" s="57"/>
      <c r="AM66" s="57"/>
      <c r="AN66" s="57"/>
      <c r="AO66" s="57"/>
      <c r="AP66" s="57"/>
    </row>
    <row r="67" spans="2:42" ht="17.850000000000001" customHeight="1">
      <c r="B67" s="4">
        <v>45516</v>
      </c>
      <c r="C67" s="5">
        <v>1598.65</v>
      </c>
      <c r="D67" s="9">
        <f t="shared" si="0"/>
        <v>-2.686158536691107E-3</v>
      </c>
      <c r="G67" s="4">
        <v>45516</v>
      </c>
      <c r="H67" s="5">
        <v>1475.1</v>
      </c>
      <c r="I67" s="9">
        <f t="shared" si="1"/>
        <v>-1.75390041748625E-2</v>
      </c>
      <c r="L67" s="4">
        <v>45516</v>
      </c>
      <c r="M67" s="5">
        <v>1459.15</v>
      </c>
      <c r="N67" s="9">
        <f t="shared" si="2"/>
        <v>3.1184012802323267E-2</v>
      </c>
      <c r="Q67" s="4">
        <v>45516</v>
      </c>
      <c r="R67" s="5">
        <v>2759</v>
      </c>
      <c r="S67" s="9">
        <f t="shared" si="3"/>
        <v>-7.4027601762380445E-3</v>
      </c>
      <c r="V67" s="4">
        <v>45516</v>
      </c>
      <c r="W67" s="3">
        <v>31.81</v>
      </c>
      <c r="X67" s="9">
        <f t="shared" si="4"/>
        <v>-1.5905527891841933E-2</v>
      </c>
      <c r="AA67" s="4">
        <v>45516</v>
      </c>
      <c r="AB67" s="5">
        <v>24347</v>
      </c>
      <c r="AC67" s="2">
        <f t="shared" si="5"/>
        <v>-8.4163857619835045E-4</v>
      </c>
      <c r="AF67" s="19">
        <f t="shared" si="10"/>
        <v>6</v>
      </c>
      <c r="AG67" s="21">
        <v>1.4701620671414815E-2</v>
      </c>
      <c r="AH67" s="21">
        <v>0.12157508307015696</v>
      </c>
      <c r="AL67" s="54" t="s">
        <v>110</v>
      </c>
      <c r="AM67" s="55"/>
      <c r="AN67" s="55"/>
      <c r="AO67" s="55"/>
      <c r="AP67" s="55"/>
    </row>
    <row r="68" spans="2:42" ht="17.850000000000001" customHeight="1">
      <c r="B68" s="4">
        <v>45513</v>
      </c>
      <c r="C68" s="5">
        <v>1602.95</v>
      </c>
      <c r="D68" s="9">
        <f t="shared" ref="D68:D131" si="11">LN(C68/C69)</f>
        <v>-6.5910389389442388E-3</v>
      </c>
      <c r="G68" s="4">
        <v>45513</v>
      </c>
      <c r="H68" s="5">
        <v>1501.2</v>
      </c>
      <c r="I68" s="9">
        <f t="shared" ref="I68:I131" si="12">LN(H68/H69)</f>
        <v>3.1121440056953345E-2</v>
      </c>
      <c r="L68" s="4">
        <v>45513</v>
      </c>
      <c r="M68" s="5">
        <v>1414.35</v>
      </c>
      <c r="N68" s="9">
        <f t="shared" ref="N68:N131" si="13">LN(M68/M69)</f>
        <v>5.4037761763838135E-2</v>
      </c>
      <c r="Q68" s="4">
        <v>45513</v>
      </c>
      <c r="R68" s="5">
        <v>2779.5</v>
      </c>
      <c r="S68" s="9">
        <f t="shared" ref="S68:S131" si="14">LN(R68/R69)</f>
        <v>-7.5804776859303181E-3</v>
      </c>
      <c r="V68" s="4">
        <v>45513</v>
      </c>
      <c r="W68" s="3">
        <v>32.32</v>
      </c>
      <c r="X68" s="9">
        <f t="shared" ref="X68:X131" si="15">LN(W68/W69)</f>
        <v>4.8171543673365756E-2</v>
      </c>
      <c r="AA68" s="4">
        <v>45513</v>
      </c>
      <c r="AB68" s="5">
        <v>24367.5</v>
      </c>
      <c r="AC68" s="2">
        <f t="shared" ref="AC68:AC131" si="16">LN(AB68/AB69)</f>
        <v>1.0333291215294636E-2</v>
      </c>
      <c r="AF68" s="19">
        <f t="shared" si="10"/>
        <v>7</v>
      </c>
      <c r="AG68" s="21">
        <v>1.4563303902997891E-2</v>
      </c>
      <c r="AH68" s="21">
        <v>-4.7380635642173194E-3</v>
      </c>
      <c r="AL68" s="56" t="s">
        <v>111</v>
      </c>
      <c r="AM68" s="57"/>
      <c r="AN68" s="57"/>
      <c r="AO68" s="57"/>
      <c r="AP68" s="57"/>
    </row>
    <row r="69" spans="2:42" ht="17.850000000000001" customHeight="1">
      <c r="B69" s="4">
        <v>45512</v>
      </c>
      <c r="C69" s="5">
        <v>1613.55</v>
      </c>
      <c r="D69" s="9">
        <f t="shared" si="11"/>
        <v>-1.733800242369501E-3</v>
      </c>
      <c r="G69" s="4">
        <v>45512</v>
      </c>
      <c r="H69" s="5">
        <v>1455.2</v>
      </c>
      <c r="I69" s="9">
        <f t="shared" si="12"/>
        <v>-5.7558059411391242E-3</v>
      </c>
      <c r="L69" s="4">
        <v>45512</v>
      </c>
      <c r="M69" s="5">
        <v>1339.95</v>
      </c>
      <c r="N69" s="9">
        <f t="shared" si="13"/>
        <v>-5.5445097106016829E-3</v>
      </c>
      <c r="Q69" s="4">
        <v>45512</v>
      </c>
      <c r="R69" s="5">
        <v>2800.65</v>
      </c>
      <c r="S69" s="9">
        <f t="shared" si="14"/>
        <v>1.777800584644617E-2</v>
      </c>
      <c r="V69" s="4">
        <v>45512</v>
      </c>
      <c r="W69" s="3">
        <v>30.8</v>
      </c>
      <c r="X69" s="9">
        <f t="shared" si="15"/>
        <v>-3.3836614502373699E-2</v>
      </c>
      <c r="AA69" s="4">
        <v>45512</v>
      </c>
      <c r="AB69" s="5">
        <v>24117</v>
      </c>
      <c r="AC69" s="2">
        <f t="shared" si="16"/>
        <v>-7.4564783815551433E-3</v>
      </c>
      <c r="AF69" s="19">
        <f t="shared" si="10"/>
        <v>8</v>
      </c>
      <c r="AG69" s="21">
        <v>1.4248789191620958E-2</v>
      </c>
      <c r="AH69" s="21">
        <v>2.1707310225172385E-2</v>
      </c>
      <c r="AL69" s="57"/>
      <c r="AM69" s="57"/>
      <c r="AN69" s="57"/>
      <c r="AO69" s="57"/>
      <c r="AP69" s="57"/>
    </row>
    <row r="70" spans="2:42" ht="17.850000000000001" customHeight="1">
      <c r="B70" s="4">
        <v>45511</v>
      </c>
      <c r="C70" s="5">
        <v>1616.35</v>
      </c>
      <c r="D70" s="9">
        <f t="shared" si="11"/>
        <v>1.1198673664755385E-2</v>
      </c>
      <c r="G70" s="4">
        <v>45511</v>
      </c>
      <c r="H70" s="5">
        <v>1463.6</v>
      </c>
      <c r="I70" s="9">
        <f t="shared" si="12"/>
        <v>4.0079239548281687E-2</v>
      </c>
      <c r="L70" s="4">
        <v>45511</v>
      </c>
      <c r="M70" s="5">
        <v>1347.4</v>
      </c>
      <c r="N70" s="9">
        <f t="shared" si="13"/>
        <v>9.4702620464538045E-3</v>
      </c>
      <c r="Q70" s="4">
        <v>45511</v>
      </c>
      <c r="R70" s="5">
        <v>2751.3</v>
      </c>
      <c r="S70" s="9">
        <f t="shared" si="14"/>
        <v>2.7806440367621942E-2</v>
      </c>
      <c r="V70" s="4">
        <v>45511</v>
      </c>
      <c r="W70" s="3">
        <v>31.86</v>
      </c>
      <c r="X70" s="9">
        <f t="shared" si="15"/>
        <v>2.2216083479354914E-2</v>
      </c>
      <c r="AA70" s="4">
        <v>45511</v>
      </c>
      <c r="AB70" s="5">
        <v>24297.5</v>
      </c>
      <c r="AC70" s="2">
        <f t="shared" si="16"/>
        <v>1.2630098903435905E-2</v>
      </c>
      <c r="AF70" s="19">
        <f t="shared" si="10"/>
        <v>9</v>
      </c>
      <c r="AG70" s="21">
        <v>1.6251417832378198E-2</v>
      </c>
      <c r="AH70" s="21">
        <v>6.1504596002204856E-2</v>
      </c>
      <c r="AL70" s="56" t="s">
        <v>112</v>
      </c>
      <c r="AM70" s="57"/>
      <c r="AN70" s="57"/>
      <c r="AO70" s="57"/>
      <c r="AP70" s="57"/>
    </row>
    <row r="71" spans="2:42" ht="17.850000000000001" customHeight="1">
      <c r="B71" s="4">
        <v>45510</v>
      </c>
      <c r="C71" s="5">
        <v>1598.35</v>
      </c>
      <c r="D71" s="9">
        <f t="shared" si="11"/>
        <v>-2.5175463571576101E-2</v>
      </c>
      <c r="G71" s="4">
        <v>45510</v>
      </c>
      <c r="H71" s="5">
        <v>1406.1</v>
      </c>
      <c r="I71" s="9">
        <f t="shared" si="12"/>
        <v>-8.2864598241471025E-3</v>
      </c>
      <c r="L71" s="4">
        <v>45510</v>
      </c>
      <c r="M71" s="5">
        <v>1334.7</v>
      </c>
      <c r="N71" s="9">
        <f t="shared" si="13"/>
        <v>8.4645841438824674E-3</v>
      </c>
      <c r="Q71" s="4">
        <v>45510</v>
      </c>
      <c r="R71" s="5">
        <v>2675.85</v>
      </c>
      <c r="S71" s="9">
        <f t="shared" si="14"/>
        <v>3.9692250348018323E-3</v>
      </c>
      <c r="V71" s="4">
        <v>45510</v>
      </c>
      <c r="W71" s="3">
        <v>31.16</v>
      </c>
      <c r="X71" s="9">
        <f t="shared" si="15"/>
        <v>-5.159812597046276E-2</v>
      </c>
      <c r="AA71" s="4">
        <v>45510</v>
      </c>
      <c r="AB71" s="5">
        <v>23992.55</v>
      </c>
      <c r="AC71" s="2">
        <f t="shared" si="16"/>
        <v>-2.6244521876233645E-3</v>
      </c>
      <c r="AF71" s="19">
        <f t="shared" si="10"/>
        <v>10</v>
      </c>
      <c r="AG71" s="21">
        <v>1.4973973046118277E-2</v>
      </c>
      <c r="AH71" s="21">
        <v>4.6690805834989232E-2</v>
      </c>
      <c r="AL71" s="57"/>
      <c r="AM71" s="57"/>
      <c r="AN71" s="57"/>
      <c r="AO71" s="57"/>
      <c r="AP71" s="57"/>
    </row>
    <row r="72" spans="2:42" ht="17.850000000000001" customHeight="1">
      <c r="B72" s="4">
        <v>45509</v>
      </c>
      <c r="C72" s="5">
        <v>1639.1</v>
      </c>
      <c r="D72" s="9">
        <f t="shared" si="11"/>
        <v>-2.4973810076920372E-2</v>
      </c>
      <c r="G72" s="4">
        <v>45509</v>
      </c>
      <c r="H72" s="5">
        <v>1417.8</v>
      </c>
      <c r="I72" s="9">
        <f t="shared" si="12"/>
        <v>-3.6734090533084178E-2</v>
      </c>
      <c r="L72" s="4">
        <v>45509</v>
      </c>
      <c r="M72" s="5">
        <v>1323.45</v>
      </c>
      <c r="N72" s="9">
        <f t="shared" si="13"/>
        <v>-5.2580764761966194E-2</v>
      </c>
      <c r="Q72" s="4">
        <v>45509</v>
      </c>
      <c r="R72" s="5">
        <v>2665.25</v>
      </c>
      <c r="S72" s="9">
        <f t="shared" si="14"/>
        <v>-4.5152161190678268E-2</v>
      </c>
      <c r="V72" s="4">
        <v>45509</v>
      </c>
      <c r="W72" s="3">
        <v>32.81</v>
      </c>
      <c r="X72" s="9">
        <f t="shared" si="15"/>
        <v>-5.1384725745522185E-2</v>
      </c>
      <c r="AA72" s="4">
        <v>45509</v>
      </c>
      <c r="AB72" s="5">
        <v>24055.599999999999</v>
      </c>
      <c r="AC72" s="2">
        <f t="shared" si="16"/>
        <v>-2.7151768509934573E-2</v>
      </c>
      <c r="AF72" s="19">
        <f t="shared" si="10"/>
        <v>11</v>
      </c>
      <c r="AG72" s="21">
        <v>1.7016399879083547E-2</v>
      </c>
      <c r="AH72" s="21">
        <v>0.32915949123650301</v>
      </c>
    </row>
    <row r="73" spans="2:42" ht="17.850000000000001" customHeight="1">
      <c r="B73" s="4">
        <v>45506</v>
      </c>
      <c r="C73" s="5">
        <v>1680.55</v>
      </c>
      <c r="D73" s="9">
        <f t="shared" si="11"/>
        <v>-5.1943167967632764E-2</v>
      </c>
      <c r="G73" s="4">
        <v>45506</v>
      </c>
      <c r="H73" s="5">
        <v>1470.85</v>
      </c>
      <c r="I73" s="9">
        <f t="shared" si="12"/>
        <v>-1.3136977000745764E-2</v>
      </c>
      <c r="L73" s="4">
        <v>45506</v>
      </c>
      <c r="M73" s="5">
        <v>1394.9</v>
      </c>
      <c r="N73" s="9">
        <f t="shared" si="13"/>
        <v>9.2186464882086441E-3</v>
      </c>
      <c r="Q73" s="4">
        <v>45506</v>
      </c>
      <c r="R73" s="5">
        <v>2788.35</v>
      </c>
      <c r="S73" s="9">
        <f t="shared" si="14"/>
        <v>-2.1219637662990728E-2</v>
      </c>
      <c r="V73" s="4">
        <v>45506</v>
      </c>
      <c r="W73" s="3">
        <v>34.54</v>
      </c>
      <c r="X73" s="9">
        <f t="shared" si="15"/>
        <v>4.8645414947206374E-2</v>
      </c>
      <c r="AA73" s="4">
        <v>45506</v>
      </c>
      <c r="AB73" s="5">
        <v>24717.7</v>
      </c>
      <c r="AC73" s="2">
        <f t="shared" si="16"/>
        <v>-1.179214365820847E-2</v>
      </c>
      <c r="AF73" s="19">
        <f t="shared" si="10"/>
        <v>12</v>
      </c>
      <c r="AG73" s="21">
        <v>1.6536661214446604E-2</v>
      </c>
      <c r="AH73" s="21">
        <v>0.15265242463598655</v>
      </c>
      <c r="AJ73" s="58" t="s">
        <v>104</v>
      </c>
      <c r="AK73" s="58"/>
      <c r="AL73" s="58"/>
      <c r="AM73" s="58"/>
      <c r="AN73" s="58"/>
      <c r="AO73" s="58"/>
      <c r="AP73" s="58"/>
    </row>
    <row r="74" spans="2:42" ht="17.850000000000001" customHeight="1">
      <c r="B74" s="4">
        <v>45505</v>
      </c>
      <c r="C74" s="5">
        <v>1770.15</v>
      </c>
      <c r="D74" s="9">
        <f t="shared" si="11"/>
        <v>-5.2681372103799036E-3</v>
      </c>
      <c r="G74" s="4">
        <v>45505</v>
      </c>
      <c r="H74" s="5">
        <v>1490.3</v>
      </c>
      <c r="I74" s="9">
        <f t="shared" si="12"/>
        <v>-6.6543189148751585E-3</v>
      </c>
      <c r="L74" s="4">
        <v>45505</v>
      </c>
      <c r="M74" s="5">
        <v>1382.1</v>
      </c>
      <c r="N74" s="9">
        <f t="shared" si="13"/>
        <v>-1.4545319195453441E-2</v>
      </c>
      <c r="Q74" s="4">
        <v>45505</v>
      </c>
      <c r="R74" s="5">
        <v>2848.15</v>
      </c>
      <c r="S74" s="9">
        <f t="shared" si="14"/>
        <v>-3.3914425446602177E-2</v>
      </c>
      <c r="V74" s="4">
        <v>45505</v>
      </c>
      <c r="W74" s="3">
        <v>32.9</v>
      </c>
      <c r="X74" s="9">
        <f t="shared" si="15"/>
        <v>1.8253731870985592E-3</v>
      </c>
      <c r="AA74" s="4">
        <v>45505</v>
      </c>
      <c r="AB74" s="5">
        <v>25010.9</v>
      </c>
      <c r="AC74" s="2">
        <f t="shared" si="16"/>
        <v>2.3918165281347566E-3</v>
      </c>
      <c r="AF74" s="19">
        <f t="shared" si="10"/>
        <v>13</v>
      </c>
      <c r="AG74" s="21">
        <v>1.6122577628859044E-2</v>
      </c>
      <c r="AH74" s="21">
        <v>0.23198908513448879</v>
      </c>
      <c r="AJ74" s="59" t="s">
        <v>113</v>
      </c>
      <c r="AK74" s="59"/>
      <c r="AL74" s="59"/>
      <c r="AM74" s="59"/>
      <c r="AN74" s="59"/>
      <c r="AO74" s="59"/>
      <c r="AP74" s="59"/>
    </row>
    <row r="75" spans="2:42" ht="17.850000000000001" customHeight="1">
      <c r="B75" s="4">
        <v>45504</v>
      </c>
      <c r="C75" s="5">
        <v>1779.5</v>
      </c>
      <c r="D75" s="9">
        <f t="shared" si="11"/>
        <v>2.6680397547448335E-2</v>
      </c>
      <c r="G75" s="4">
        <v>45504</v>
      </c>
      <c r="H75" s="5">
        <v>1500.25</v>
      </c>
      <c r="I75" s="9">
        <f t="shared" si="12"/>
        <v>-1.2255867219236334E-2</v>
      </c>
      <c r="L75" s="4">
        <v>45504</v>
      </c>
      <c r="M75" s="5">
        <v>1402.35</v>
      </c>
      <c r="N75" s="9">
        <f t="shared" si="13"/>
        <v>-7.6718543573522126E-3</v>
      </c>
      <c r="Q75" s="4">
        <v>45504</v>
      </c>
      <c r="R75" s="5">
        <v>2946.4</v>
      </c>
      <c r="S75" s="9">
        <f t="shared" si="14"/>
        <v>-6.5722528382052739E-2</v>
      </c>
      <c r="V75" s="4">
        <v>45504</v>
      </c>
      <c r="W75" s="3">
        <v>32.840000000000003</v>
      </c>
      <c r="X75" s="9">
        <f t="shared" si="15"/>
        <v>4.8668368907117163E-2</v>
      </c>
      <c r="AA75" s="4">
        <v>45504</v>
      </c>
      <c r="AB75" s="5">
        <v>24951.15</v>
      </c>
      <c r="AC75" s="2">
        <f t="shared" si="16"/>
        <v>3.7684413413710642E-3</v>
      </c>
      <c r="AF75" s="19">
        <f t="shared" si="10"/>
        <v>14</v>
      </c>
      <c r="AG75" s="21">
        <v>1.4781991706910006E-2</v>
      </c>
      <c r="AH75" s="21">
        <v>0.13979324868920959</v>
      </c>
      <c r="AJ75" s="59"/>
      <c r="AK75" s="59"/>
      <c r="AL75" s="59"/>
      <c r="AM75" s="59"/>
      <c r="AN75" s="59"/>
      <c r="AO75" s="59"/>
      <c r="AP75" s="59"/>
    </row>
    <row r="76" spans="2:42" ht="17.850000000000001" customHeight="1">
      <c r="B76" s="4">
        <v>45503</v>
      </c>
      <c r="C76" s="5">
        <v>1732.65</v>
      </c>
      <c r="D76" s="9">
        <f t="shared" si="11"/>
        <v>1.4504592509605637E-2</v>
      </c>
      <c r="G76" s="4">
        <v>45503</v>
      </c>
      <c r="H76" s="5">
        <v>1518.75</v>
      </c>
      <c r="I76" s="9">
        <f t="shared" si="12"/>
        <v>-3.2539593864504388E-3</v>
      </c>
      <c r="L76" s="4">
        <v>45503</v>
      </c>
      <c r="M76" s="5">
        <v>1413.15</v>
      </c>
      <c r="N76" s="9">
        <f t="shared" si="13"/>
        <v>-5.8210462300083681E-3</v>
      </c>
      <c r="Q76" s="4">
        <v>45503</v>
      </c>
      <c r="R76" s="5">
        <v>3146.55</v>
      </c>
      <c r="S76" s="9">
        <f t="shared" si="14"/>
        <v>3.2214755014275218E-2</v>
      </c>
      <c r="V76" s="4">
        <v>45503</v>
      </c>
      <c r="W76" s="3">
        <v>31.28</v>
      </c>
      <c r="X76" s="9">
        <f t="shared" si="15"/>
        <v>9.5953949469989815E-4</v>
      </c>
      <c r="AA76" s="4">
        <v>45503</v>
      </c>
      <c r="AB76" s="5">
        <v>24857.3</v>
      </c>
      <c r="AC76" s="2">
        <f t="shared" si="16"/>
        <v>8.5323207050211575E-4</v>
      </c>
      <c r="AF76" s="19">
        <f t="shared" si="10"/>
        <v>15</v>
      </c>
      <c r="AG76" s="21">
        <v>1.6440051531128087E-2</v>
      </c>
      <c r="AH76" s="21">
        <v>0.18180363685087031</v>
      </c>
      <c r="AJ76" s="59"/>
      <c r="AK76" s="59"/>
      <c r="AL76" s="59"/>
      <c r="AM76" s="59"/>
      <c r="AN76" s="59"/>
      <c r="AO76" s="59"/>
      <c r="AP76" s="59"/>
    </row>
    <row r="77" spans="2:42" ht="17.850000000000001" customHeight="1">
      <c r="B77" s="4">
        <v>45502</v>
      </c>
      <c r="C77" s="5">
        <v>1707.7</v>
      </c>
      <c r="D77" s="9">
        <f t="shared" si="11"/>
        <v>-1.2289686989399244E-3</v>
      </c>
      <c r="G77" s="4">
        <v>45502</v>
      </c>
      <c r="H77" s="5">
        <v>1523.7</v>
      </c>
      <c r="I77" s="9">
        <f t="shared" si="12"/>
        <v>1.9784907429550885E-2</v>
      </c>
      <c r="L77" s="4">
        <v>45502</v>
      </c>
      <c r="M77" s="5">
        <v>1421.4</v>
      </c>
      <c r="N77" s="9">
        <f t="shared" si="13"/>
        <v>6.033360455859056E-3</v>
      </c>
      <c r="Q77" s="4">
        <v>45502</v>
      </c>
      <c r="R77" s="5">
        <v>3046.8</v>
      </c>
      <c r="S77" s="9">
        <f t="shared" si="14"/>
        <v>5.1497740477332828E-3</v>
      </c>
      <c r="V77" s="4">
        <v>45502</v>
      </c>
      <c r="W77" s="3">
        <v>31.25</v>
      </c>
      <c r="X77" s="9">
        <f t="shared" si="15"/>
        <v>4.85182011547255E-2</v>
      </c>
      <c r="AA77" s="4">
        <v>45502</v>
      </c>
      <c r="AB77" s="5">
        <v>24836.1</v>
      </c>
      <c r="AC77" s="2">
        <f t="shared" si="16"/>
        <v>5.0331229834195685E-5</v>
      </c>
      <c r="AF77" s="19">
        <f t="shared" si="10"/>
        <v>16</v>
      </c>
      <c r="AG77" s="21">
        <v>1.6092749680298491E-2</v>
      </c>
      <c r="AH77" s="21">
        <v>0.12540552878681974</v>
      </c>
      <c r="AJ77" s="59"/>
      <c r="AK77" s="59"/>
      <c r="AL77" s="59"/>
      <c r="AM77" s="59"/>
      <c r="AN77" s="59"/>
      <c r="AO77" s="59"/>
      <c r="AP77" s="59"/>
    </row>
    <row r="78" spans="2:42" ht="17.850000000000001" customHeight="1">
      <c r="B78" s="4">
        <v>45499</v>
      </c>
      <c r="C78" s="5">
        <v>1709.8</v>
      </c>
      <c r="D78" s="9">
        <f t="shared" si="11"/>
        <v>6.8369813999051609E-3</v>
      </c>
      <c r="G78" s="4">
        <v>45499</v>
      </c>
      <c r="H78" s="5">
        <v>1493.85</v>
      </c>
      <c r="I78" s="9">
        <f t="shared" si="12"/>
        <v>-2.1064253738701287E-3</v>
      </c>
      <c r="L78" s="4">
        <v>45499</v>
      </c>
      <c r="M78" s="5">
        <v>1412.85</v>
      </c>
      <c r="N78" s="9">
        <f t="shared" si="13"/>
        <v>8.1015260298614826E-3</v>
      </c>
      <c r="Q78" s="4">
        <v>45499</v>
      </c>
      <c r="R78" s="5">
        <v>3031.15</v>
      </c>
      <c r="S78" s="9">
        <f t="shared" si="14"/>
        <v>1.2849635596120203E-2</v>
      </c>
      <c r="V78" s="4">
        <v>45499</v>
      </c>
      <c r="W78" s="3">
        <v>29.77</v>
      </c>
      <c r="X78" s="9">
        <f t="shared" si="15"/>
        <v>2.690886252016589E-3</v>
      </c>
      <c r="AA78" s="4">
        <v>45499</v>
      </c>
      <c r="AB78" s="5">
        <v>24834.85</v>
      </c>
      <c r="AC78" s="2">
        <f t="shared" si="16"/>
        <v>1.7414807623613839E-2</v>
      </c>
      <c r="AF78" s="19">
        <f t="shared" si="10"/>
        <v>17</v>
      </c>
      <c r="AG78" s="21">
        <v>1.4822330544289886E-2</v>
      </c>
      <c r="AH78" s="21">
        <v>0.21043203970762633</v>
      </c>
      <c r="AJ78" s="59"/>
      <c r="AK78" s="59"/>
      <c r="AL78" s="59"/>
      <c r="AM78" s="59"/>
      <c r="AN78" s="59"/>
      <c r="AO78" s="59"/>
      <c r="AP78" s="59"/>
    </row>
    <row r="79" spans="2:42" ht="17.850000000000001" customHeight="1">
      <c r="B79" s="4">
        <v>45498</v>
      </c>
      <c r="C79" s="5">
        <v>1698.15</v>
      </c>
      <c r="D79" s="9">
        <f t="shared" si="11"/>
        <v>7.9529894175542066E-4</v>
      </c>
      <c r="G79" s="4">
        <v>45498</v>
      </c>
      <c r="H79" s="5">
        <v>1497</v>
      </c>
      <c r="I79" s="9">
        <f t="shared" si="12"/>
        <v>5.1568945278065645E-3</v>
      </c>
      <c r="L79" s="4">
        <v>45498</v>
      </c>
      <c r="M79" s="5">
        <v>1401.45</v>
      </c>
      <c r="N79" s="9">
        <f t="shared" si="13"/>
        <v>-1.673457177209205E-2</v>
      </c>
      <c r="Q79" s="4">
        <v>45498</v>
      </c>
      <c r="R79" s="5">
        <v>2992.45</v>
      </c>
      <c r="S79" s="9">
        <f t="shared" si="14"/>
        <v>-4.5677404127674797E-3</v>
      </c>
      <c r="V79" s="4">
        <v>45498</v>
      </c>
      <c r="W79" s="3">
        <v>29.69</v>
      </c>
      <c r="X79" s="9">
        <f t="shared" si="15"/>
        <v>4.8655447747296347E-2</v>
      </c>
      <c r="AA79" s="4">
        <v>45498</v>
      </c>
      <c r="AB79" s="5">
        <v>24406.1</v>
      </c>
      <c r="AC79" s="2">
        <f t="shared" si="16"/>
        <v>-3.0315693109630526E-4</v>
      </c>
      <c r="AF79" s="19">
        <f t="shared" si="10"/>
        <v>18</v>
      </c>
      <c r="AG79" s="21">
        <v>1.7353314261900191E-2</v>
      </c>
      <c r="AH79" s="21">
        <v>0.11020905751400811</v>
      </c>
      <c r="AJ79" s="59"/>
      <c r="AK79" s="59"/>
      <c r="AL79" s="59"/>
      <c r="AM79" s="59"/>
      <c r="AN79" s="59"/>
      <c r="AO79" s="59"/>
      <c r="AP79" s="59"/>
    </row>
    <row r="80" spans="2:42" ht="17.850000000000001" customHeight="1">
      <c r="B80" s="4">
        <v>45497</v>
      </c>
      <c r="C80" s="5">
        <v>1696.8</v>
      </c>
      <c r="D80" s="9">
        <f t="shared" si="11"/>
        <v>-1.5729018909873004E-2</v>
      </c>
      <c r="G80" s="4">
        <v>45497</v>
      </c>
      <c r="H80" s="5">
        <v>1489.3</v>
      </c>
      <c r="I80" s="9">
        <f t="shared" si="12"/>
        <v>3.9792957697312496E-2</v>
      </c>
      <c r="L80" s="4">
        <v>45497</v>
      </c>
      <c r="M80" s="5">
        <v>1425.1</v>
      </c>
      <c r="N80" s="9">
        <f t="shared" si="13"/>
        <v>2.3284930763926587E-2</v>
      </c>
      <c r="Q80" s="4">
        <v>45497</v>
      </c>
      <c r="R80" s="5">
        <v>3006.15</v>
      </c>
      <c r="S80" s="9">
        <f t="shared" si="14"/>
        <v>4.000940790441905E-2</v>
      </c>
      <c r="V80" s="4">
        <v>45497</v>
      </c>
      <c r="W80" s="3">
        <v>28.28</v>
      </c>
      <c r="X80" s="9">
        <f t="shared" si="15"/>
        <v>4.8542670046154014E-2</v>
      </c>
      <c r="AA80" s="4">
        <v>45497</v>
      </c>
      <c r="AB80" s="5">
        <v>24413.5</v>
      </c>
      <c r="AC80" s="2">
        <f t="shared" si="16"/>
        <v>-2.6813917161045081E-3</v>
      </c>
      <c r="AF80" s="19">
        <f t="shared" si="10"/>
        <v>19</v>
      </c>
      <c r="AG80" s="21">
        <v>1.6901450105027822E-2</v>
      </c>
      <c r="AH80" s="21">
        <v>0.1770916897253281</v>
      </c>
      <c r="AJ80" s="26"/>
      <c r="AK80" s="26"/>
      <c r="AL80" s="26"/>
      <c r="AM80" s="26"/>
      <c r="AN80" s="26"/>
      <c r="AO80" s="26"/>
      <c r="AP80" s="26"/>
    </row>
    <row r="81" spans="2:42" ht="17.850000000000001" customHeight="1">
      <c r="B81" s="4">
        <v>45496</v>
      </c>
      <c r="C81" s="5">
        <v>1723.7</v>
      </c>
      <c r="D81" s="9">
        <f t="shared" si="11"/>
        <v>2.6900332954975528E-2</v>
      </c>
      <c r="G81" s="4">
        <v>45496</v>
      </c>
      <c r="H81" s="5">
        <v>1431.2</v>
      </c>
      <c r="I81" s="9">
        <f t="shared" si="12"/>
        <v>1.0835941427648167E-3</v>
      </c>
      <c r="L81" s="4">
        <v>45496</v>
      </c>
      <c r="M81" s="5">
        <v>1392.3</v>
      </c>
      <c r="N81" s="9">
        <f t="shared" si="13"/>
        <v>-1.8854387984226926E-2</v>
      </c>
      <c r="Q81" s="4">
        <v>45496</v>
      </c>
      <c r="R81" s="5">
        <v>2888.25</v>
      </c>
      <c r="S81" s="9">
        <f t="shared" si="14"/>
        <v>1.1999342866653035E-2</v>
      </c>
      <c r="V81" s="4">
        <v>45496</v>
      </c>
      <c r="W81" s="3">
        <v>26.94</v>
      </c>
      <c r="X81" s="9">
        <f t="shared" si="15"/>
        <v>-5.9215569034373212E-3</v>
      </c>
      <c r="AA81" s="4">
        <v>45496</v>
      </c>
      <c r="AB81" s="5">
        <v>24479.05</v>
      </c>
      <c r="AC81" s="2">
        <f t="shared" si="16"/>
        <v>-1.2329476150728363E-3</v>
      </c>
      <c r="AF81" s="19">
        <f t="shared" si="10"/>
        <v>20</v>
      </c>
      <c r="AG81" s="21">
        <v>1.6021879405139848E-2</v>
      </c>
      <c r="AH81" s="21">
        <v>0.22392357955279574</v>
      </c>
      <c r="AJ81" s="26"/>
      <c r="AK81" s="26"/>
      <c r="AL81" s="26"/>
      <c r="AM81" s="26"/>
      <c r="AN81" s="26"/>
      <c r="AO81" s="26"/>
      <c r="AP81" s="26"/>
    </row>
    <row r="82" spans="2:42" ht="17.850000000000001" customHeight="1">
      <c r="B82" s="4">
        <v>45495</v>
      </c>
      <c r="C82" s="5">
        <v>1677.95</v>
      </c>
      <c r="D82" s="9">
        <f t="shared" si="11"/>
        <v>-1.1878277665922589E-2</v>
      </c>
      <c r="G82" s="4">
        <v>45495</v>
      </c>
      <c r="H82" s="5">
        <v>1429.65</v>
      </c>
      <c r="I82" s="9">
        <f t="shared" si="12"/>
        <v>1.9173300654893314E-2</v>
      </c>
      <c r="L82" s="4">
        <v>45495</v>
      </c>
      <c r="M82" s="5">
        <v>1418.8</v>
      </c>
      <c r="N82" s="9">
        <f t="shared" si="13"/>
        <v>-7.8979647781886736E-3</v>
      </c>
      <c r="Q82" s="4">
        <v>45495</v>
      </c>
      <c r="R82" s="5">
        <v>2853.8</v>
      </c>
      <c r="S82" s="9">
        <f t="shared" si="14"/>
        <v>1.8907030145028658E-2</v>
      </c>
      <c r="V82" s="4">
        <v>45495</v>
      </c>
      <c r="W82" s="3">
        <v>27.1</v>
      </c>
      <c r="X82" s="9">
        <f t="shared" si="15"/>
        <v>-7.3773518653958673E-4</v>
      </c>
      <c r="AA82" s="4">
        <v>45495</v>
      </c>
      <c r="AB82" s="5">
        <v>24509.25</v>
      </c>
      <c r="AC82" s="2">
        <f t="shared" si="16"/>
        <v>-8.8295004833916055E-4</v>
      </c>
      <c r="AF82" s="19">
        <f t="shared" si="10"/>
        <v>21</v>
      </c>
      <c r="AG82" s="21">
        <v>1.9494799498516808E-2</v>
      </c>
      <c r="AH82" s="21">
        <v>0.36800580788774429</v>
      </c>
      <c r="AJ82" s="26"/>
      <c r="AK82" s="26"/>
      <c r="AL82" s="26"/>
      <c r="AM82" s="26"/>
      <c r="AN82" s="26"/>
      <c r="AO82" s="26"/>
      <c r="AP82" s="26"/>
    </row>
    <row r="83" spans="2:42" ht="17.850000000000001" customHeight="1">
      <c r="B83" s="4">
        <v>45492</v>
      </c>
      <c r="C83" s="5">
        <v>1698</v>
      </c>
      <c r="D83" s="9">
        <f t="shared" si="11"/>
        <v>-1.5631024554925474E-2</v>
      </c>
      <c r="G83" s="4">
        <v>45492</v>
      </c>
      <c r="H83" s="5">
        <v>1402.5</v>
      </c>
      <c r="I83" s="9">
        <f t="shared" si="12"/>
        <v>-6.8924136853951747E-3</v>
      </c>
      <c r="L83" s="4">
        <v>45492</v>
      </c>
      <c r="M83" s="5">
        <v>1430.05</v>
      </c>
      <c r="N83" s="9">
        <f t="shared" si="13"/>
        <v>-2.870878649241182E-2</v>
      </c>
      <c r="Q83" s="4">
        <v>45492</v>
      </c>
      <c r="R83" s="5">
        <v>2800.35</v>
      </c>
      <c r="S83" s="9">
        <f t="shared" si="14"/>
        <v>-4.1856330051950726E-2</v>
      </c>
      <c r="V83" s="4">
        <v>45492</v>
      </c>
      <c r="W83" s="3">
        <v>27.12</v>
      </c>
      <c r="X83" s="9">
        <f t="shared" si="15"/>
        <v>-2.871358447603593E-2</v>
      </c>
      <c r="AA83" s="4">
        <v>45492</v>
      </c>
      <c r="AB83" s="5">
        <v>24530.9</v>
      </c>
      <c r="AC83" s="2">
        <f t="shared" si="16"/>
        <v>-1.0944379412161618E-2</v>
      </c>
      <c r="AF83" s="19">
        <f t="shared" si="10"/>
        <v>22</v>
      </c>
      <c r="AG83" s="21">
        <v>1.4801134556790319E-2</v>
      </c>
      <c r="AH83" s="21">
        <v>6.9085060957845917E-2</v>
      </c>
      <c r="AJ83" s="26"/>
      <c r="AK83" s="26"/>
      <c r="AL83" s="26"/>
      <c r="AM83" s="26"/>
      <c r="AN83" s="26"/>
      <c r="AO83" s="26"/>
      <c r="AP83" s="26"/>
    </row>
    <row r="84" spans="2:42" ht="17.850000000000001" customHeight="1">
      <c r="B84" s="4">
        <v>45491</v>
      </c>
      <c r="C84" s="5">
        <v>1724.75</v>
      </c>
      <c r="D84" s="9">
        <f t="shared" si="11"/>
        <v>-3.0660085988239147E-2</v>
      </c>
      <c r="G84" s="4">
        <v>45491</v>
      </c>
      <c r="H84" s="5">
        <v>1412.2</v>
      </c>
      <c r="I84" s="9">
        <f t="shared" si="12"/>
        <v>-1.8313088527597068E-2</v>
      </c>
      <c r="L84" s="4">
        <v>45491</v>
      </c>
      <c r="M84" s="5">
        <v>1471.7</v>
      </c>
      <c r="N84" s="9">
        <f t="shared" si="13"/>
        <v>2.7904941975557759E-2</v>
      </c>
      <c r="Q84" s="4">
        <v>45491</v>
      </c>
      <c r="R84" s="5">
        <v>2920.05</v>
      </c>
      <c r="S84" s="9">
        <f t="shared" si="14"/>
        <v>2.0149941930762312E-2</v>
      </c>
      <c r="V84" s="4">
        <v>45491</v>
      </c>
      <c r="W84" s="3">
        <v>27.91</v>
      </c>
      <c r="X84" s="9">
        <f t="shared" si="15"/>
        <v>-2.0568100961586021E-2</v>
      </c>
      <c r="AA84" s="4">
        <v>45491</v>
      </c>
      <c r="AB84" s="5">
        <v>24800.85</v>
      </c>
      <c r="AC84" s="2">
        <f t="shared" si="16"/>
        <v>7.6031681375885599E-3</v>
      </c>
      <c r="AF84" s="19">
        <f t="shared" si="10"/>
        <v>23</v>
      </c>
      <c r="AG84" s="21">
        <v>1.4704343208243573E-2</v>
      </c>
      <c r="AH84" s="21">
        <v>3.8179510756860928E-2</v>
      </c>
    </row>
    <row r="85" spans="2:42" ht="17.850000000000001" customHeight="1">
      <c r="B85" s="4">
        <v>45489</v>
      </c>
      <c r="C85" s="5">
        <v>1778.45</v>
      </c>
      <c r="D85" s="9">
        <f t="shared" si="11"/>
        <v>1.9044951010272974E-2</v>
      </c>
      <c r="G85" s="4">
        <v>45489</v>
      </c>
      <c r="H85" s="5">
        <v>1438.3</v>
      </c>
      <c r="I85" s="9">
        <f t="shared" si="12"/>
        <v>-1.4940327930768764E-2</v>
      </c>
      <c r="L85" s="4">
        <v>45489</v>
      </c>
      <c r="M85" s="5">
        <v>1431.2</v>
      </c>
      <c r="N85" s="9">
        <f t="shared" si="13"/>
        <v>-5.5741504418139239E-3</v>
      </c>
      <c r="Q85" s="4">
        <v>45489</v>
      </c>
      <c r="R85" s="5">
        <v>2861.8</v>
      </c>
      <c r="S85" s="9">
        <f t="shared" si="14"/>
        <v>-1.068766853049619E-2</v>
      </c>
      <c r="V85" s="4">
        <v>45489</v>
      </c>
      <c r="W85" s="3">
        <v>28.49</v>
      </c>
      <c r="X85" s="9">
        <f t="shared" si="15"/>
        <v>-6.6468672216026875E-3</v>
      </c>
      <c r="AA85" s="4">
        <v>45489</v>
      </c>
      <c r="AB85" s="5">
        <v>24613</v>
      </c>
      <c r="AC85" s="2">
        <f t="shared" si="16"/>
        <v>1.0691123118667994E-3</v>
      </c>
      <c r="AF85" s="19">
        <f t="shared" si="10"/>
        <v>24</v>
      </c>
      <c r="AG85" s="21">
        <v>1.7599273160238293E-2</v>
      </c>
      <c r="AH85" s="21">
        <v>0.13818074141967765</v>
      </c>
    </row>
    <row r="86" spans="2:42" ht="17.850000000000001" customHeight="1">
      <c r="B86" s="4">
        <v>45488</v>
      </c>
      <c r="C86" s="5">
        <v>1744.9</v>
      </c>
      <c r="D86" s="9">
        <f t="shared" si="11"/>
        <v>1.1586145689506357E-2</v>
      </c>
      <c r="G86" s="4">
        <v>45488</v>
      </c>
      <c r="H86" s="5">
        <v>1459.95</v>
      </c>
      <c r="I86" s="9">
        <f t="shared" si="12"/>
        <v>-1.1576962014241247E-2</v>
      </c>
      <c r="L86" s="4">
        <v>45488</v>
      </c>
      <c r="M86" s="5">
        <v>1439.2</v>
      </c>
      <c r="N86" s="9">
        <f t="shared" si="13"/>
        <v>1.8584636718704847E-2</v>
      </c>
      <c r="Q86" s="4">
        <v>45488</v>
      </c>
      <c r="R86" s="5">
        <v>2892.55</v>
      </c>
      <c r="S86" s="9">
        <f t="shared" si="14"/>
        <v>2.8349183396893782E-2</v>
      </c>
      <c r="V86" s="4">
        <v>45488</v>
      </c>
      <c r="W86" s="3">
        <v>28.68</v>
      </c>
      <c r="X86" s="9">
        <f t="shared" si="15"/>
        <v>4.858098102883035E-2</v>
      </c>
      <c r="AA86" s="4">
        <v>45488</v>
      </c>
      <c r="AB86" s="5">
        <v>24586.7</v>
      </c>
      <c r="AC86" s="2">
        <f t="shared" si="16"/>
        <v>3.4447775252144188E-3</v>
      </c>
      <c r="AF86" s="19">
        <f t="shared" si="10"/>
        <v>25</v>
      </c>
      <c r="AG86" s="21">
        <v>1.6846207585425797E-2</v>
      </c>
      <c r="AH86" s="21">
        <v>9.3291056520091453E-3</v>
      </c>
    </row>
    <row r="87" spans="2:42" ht="17.850000000000001" customHeight="1">
      <c r="B87" s="4">
        <v>45485</v>
      </c>
      <c r="C87" s="5">
        <v>1724.8</v>
      </c>
      <c r="D87" s="9">
        <f t="shared" si="11"/>
        <v>-1.9378504118995356E-2</v>
      </c>
      <c r="G87" s="4">
        <v>45485</v>
      </c>
      <c r="H87" s="5">
        <v>1476.95</v>
      </c>
      <c r="I87" s="9">
        <f t="shared" si="12"/>
        <v>1.1405737932868245E-2</v>
      </c>
      <c r="L87" s="4">
        <v>45485</v>
      </c>
      <c r="M87" s="5">
        <v>1412.7</v>
      </c>
      <c r="N87" s="9">
        <f t="shared" si="13"/>
        <v>-1.8740833971167855E-3</v>
      </c>
      <c r="Q87" s="4">
        <v>45485</v>
      </c>
      <c r="R87" s="5">
        <v>2811.7</v>
      </c>
      <c r="S87" s="9">
        <f t="shared" si="14"/>
        <v>1.7960955434911694E-2</v>
      </c>
      <c r="V87" s="4">
        <v>45485</v>
      </c>
      <c r="W87" s="3">
        <v>27.32</v>
      </c>
      <c r="X87" s="9">
        <f t="shared" si="15"/>
        <v>-1.2368291534022803E-2</v>
      </c>
      <c r="AA87" s="4">
        <v>45485</v>
      </c>
      <c r="AB87" s="5">
        <v>24502.15</v>
      </c>
      <c r="AC87" s="2">
        <f t="shared" si="16"/>
        <v>7.6283551773595644E-3</v>
      </c>
      <c r="AF87" s="19">
        <f t="shared" si="10"/>
        <v>26</v>
      </c>
      <c r="AG87" s="21">
        <v>1.5613279840792731E-2</v>
      </c>
      <c r="AH87" s="21">
        <v>0.14762952028079707</v>
      </c>
    </row>
    <row r="88" spans="2:42" ht="17.850000000000001" customHeight="1">
      <c r="B88" s="4">
        <v>45484</v>
      </c>
      <c r="C88" s="5">
        <v>1758.55</v>
      </c>
      <c r="D88" s="9">
        <f t="shared" si="11"/>
        <v>5.3310652949078823E-3</v>
      </c>
      <c r="G88" s="4">
        <v>45484</v>
      </c>
      <c r="H88" s="5">
        <v>1460.2</v>
      </c>
      <c r="I88" s="9">
        <f t="shared" si="12"/>
        <v>7.1133098343693878E-3</v>
      </c>
      <c r="L88" s="4">
        <v>45484</v>
      </c>
      <c r="M88" s="5">
        <v>1415.35</v>
      </c>
      <c r="N88" s="9">
        <f t="shared" si="13"/>
        <v>1.6455706844957473E-2</v>
      </c>
      <c r="Q88" s="4">
        <v>45484</v>
      </c>
      <c r="R88" s="5">
        <v>2761.65</v>
      </c>
      <c r="S88" s="9">
        <f t="shared" si="14"/>
        <v>8.0711568651650762E-3</v>
      </c>
      <c r="V88" s="4">
        <v>45484</v>
      </c>
      <c r="W88" s="3">
        <v>27.66</v>
      </c>
      <c r="X88" s="9">
        <f t="shared" si="15"/>
        <v>3.9847906376887007E-3</v>
      </c>
      <c r="AA88" s="4">
        <v>45484</v>
      </c>
      <c r="AB88" s="5">
        <v>24315.95</v>
      </c>
      <c r="AC88" s="2">
        <f t="shared" si="16"/>
        <v>-3.4950370829703764E-4</v>
      </c>
      <c r="AF88" s="19">
        <f t="shared" si="10"/>
        <v>27</v>
      </c>
      <c r="AG88" s="21">
        <v>1.6253218916176069E-2</v>
      </c>
      <c r="AH88" s="21">
        <v>0.23531638584983133</v>
      </c>
    </row>
    <row r="89" spans="2:42" ht="17.850000000000001" customHeight="1">
      <c r="B89" s="4">
        <v>45483</v>
      </c>
      <c r="C89" s="5">
        <v>1749.2</v>
      </c>
      <c r="D89" s="9">
        <f t="shared" si="11"/>
        <v>-2.3559746233928158E-2</v>
      </c>
      <c r="G89" s="4">
        <v>45483</v>
      </c>
      <c r="H89" s="5">
        <v>1449.85</v>
      </c>
      <c r="I89" s="9">
        <f t="shared" si="12"/>
        <v>-5.5026448299731858E-3</v>
      </c>
      <c r="L89" s="4">
        <v>45483</v>
      </c>
      <c r="M89" s="5">
        <v>1392.25</v>
      </c>
      <c r="N89" s="9">
        <f t="shared" si="13"/>
        <v>-1.6702964930673622E-2</v>
      </c>
      <c r="Q89" s="4">
        <v>45483</v>
      </c>
      <c r="R89" s="5">
        <v>2739.45</v>
      </c>
      <c r="S89" s="9">
        <f t="shared" si="14"/>
        <v>7.7504854100355651E-3</v>
      </c>
      <c r="V89" s="4">
        <v>45483</v>
      </c>
      <c r="W89" s="3">
        <v>27.55</v>
      </c>
      <c r="X89" s="9">
        <f t="shared" si="15"/>
        <v>-1.9411105517228761E-2</v>
      </c>
      <c r="AA89" s="4">
        <v>45483</v>
      </c>
      <c r="AB89" s="5">
        <v>24324.45</v>
      </c>
      <c r="AC89" s="2">
        <f t="shared" si="16"/>
        <v>-4.4608458502798307E-3</v>
      </c>
      <c r="AF89" s="19">
        <f t="shared" si="10"/>
        <v>28</v>
      </c>
      <c r="AG89" s="21">
        <v>1.4354610134383619E-2</v>
      </c>
      <c r="AH89" s="21">
        <v>-2.1007379041018237E-2</v>
      </c>
    </row>
    <row r="90" spans="2:42" ht="17.850000000000001" customHeight="1">
      <c r="B90" s="4">
        <v>45482</v>
      </c>
      <c r="C90" s="5">
        <v>1790.9</v>
      </c>
      <c r="D90" s="9">
        <f t="shared" si="11"/>
        <v>1.9025108435109905E-2</v>
      </c>
      <c r="G90" s="4">
        <v>45482</v>
      </c>
      <c r="H90" s="5">
        <v>1457.85</v>
      </c>
      <c r="I90" s="9">
        <f t="shared" si="12"/>
        <v>-2.0576131759855477E-4</v>
      </c>
      <c r="L90" s="4">
        <v>45482</v>
      </c>
      <c r="M90" s="5">
        <v>1415.7</v>
      </c>
      <c r="N90" s="9">
        <f t="shared" si="13"/>
        <v>2.4725808571608151E-4</v>
      </c>
      <c r="Q90" s="4">
        <v>45482</v>
      </c>
      <c r="R90" s="5">
        <v>2718.3</v>
      </c>
      <c r="S90" s="9">
        <f t="shared" si="14"/>
        <v>2.7449047586529954E-2</v>
      </c>
      <c r="V90" s="4">
        <v>45482</v>
      </c>
      <c r="W90" s="3">
        <v>28.09</v>
      </c>
      <c r="X90" s="9">
        <f t="shared" si="15"/>
        <v>-8.5076727262728413E-3</v>
      </c>
      <c r="AA90" s="4">
        <v>45482</v>
      </c>
      <c r="AB90" s="5">
        <v>24433.200000000001</v>
      </c>
      <c r="AC90" s="2">
        <f t="shared" si="16"/>
        <v>4.621191209858602E-3</v>
      </c>
      <c r="AF90" s="19">
        <f t="shared" si="10"/>
        <v>29</v>
      </c>
      <c r="AG90" s="21">
        <v>1.6903293227706249E-2</v>
      </c>
      <c r="AH90" s="21">
        <v>0.23002631221210057</v>
      </c>
    </row>
    <row r="91" spans="2:42" ht="17.850000000000001" customHeight="1">
      <c r="B91" s="4">
        <v>45481</v>
      </c>
      <c r="C91" s="5">
        <v>1757.15</v>
      </c>
      <c r="D91" s="9">
        <f t="shared" si="11"/>
        <v>-1.7851825623196184E-2</v>
      </c>
      <c r="G91" s="4">
        <v>45481</v>
      </c>
      <c r="H91" s="5">
        <v>1458.15</v>
      </c>
      <c r="I91" s="9">
        <f t="shared" si="12"/>
        <v>-6.6302361820456636E-3</v>
      </c>
      <c r="L91" s="4">
        <v>45481</v>
      </c>
      <c r="M91" s="5">
        <v>1415.35</v>
      </c>
      <c r="N91" s="9">
        <f t="shared" si="13"/>
        <v>-1.3090891844830243E-2</v>
      </c>
      <c r="Q91" s="4">
        <v>45481</v>
      </c>
      <c r="R91" s="5">
        <v>2644.7</v>
      </c>
      <c r="S91" s="9">
        <f t="shared" si="14"/>
        <v>-2.0434842810074922E-2</v>
      </c>
      <c r="V91" s="4">
        <v>45481</v>
      </c>
      <c r="W91" s="3">
        <v>28.33</v>
      </c>
      <c r="X91" s="9">
        <f t="shared" si="15"/>
        <v>-2.4408464194113459E-2</v>
      </c>
      <c r="AA91" s="4">
        <v>45481</v>
      </c>
      <c r="AB91" s="5">
        <v>24320.55</v>
      </c>
      <c r="AC91" s="2">
        <f t="shared" si="16"/>
        <v>-1.3567851613180805E-4</v>
      </c>
      <c r="AF91" s="19">
        <f t="shared" si="10"/>
        <v>30</v>
      </c>
      <c r="AG91" s="21">
        <v>1.5649580551622511E-2</v>
      </c>
      <c r="AH91" s="21">
        <v>-1.204686077345634E-2</v>
      </c>
    </row>
    <row r="92" spans="2:42" ht="17.850000000000001" customHeight="1">
      <c r="B92" s="4">
        <v>45478</v>
      </c>
      <c r="C92" s="5">
        <v>1788.8</v>
      </c>
      <c r="D92" s="9">
        <f t="shared" si="11"/>
        <v>-5.1855478768119802E-3</v>
      </c>
      <c r="G92" s="4">
        <v>45478</v>
      </c>
      <c r="H92" s="5">
        <v>1467.85</v>
      </c>
      <c r="I92" s="9">
        <f t="shared" si="12"/>
        <v>-1.4296414716305978E-3</v>
      </c>
      <c r="L92" s="4">
        <v>45478</v>
      </c>
      <c r="M92" s="5">
        <v>1434</v>
      </c>
      <c r="N92" s="9">
        <f t="shared" si="13"/>
        <v>2.471004649408445E-2</v>
      </c>
      <c r="Q92" s="4">
        <v>45478</v>
      </c>
      <c r="R92" s="5">
        <v>2699.3</v>
      </c>
      <c r="S92" s="9">
        <f t="shared" si="14"/>
        <v>1.7241543402976983E-3</v>
      </c>
      <c r="V92" s="4">
        <v>45478</v>
      </c>
      <c r="W92" s="3">
        <v>29.03</v>
      </c>
      <c r="X92" s="9">
        <f t="shared" si="15"/>
        <v>3.2204393118098112E-2</v>
      </c>
      <c r="AA92" s="4">
        <v>45478</v>
      </c>
      <c r="AB92" s="5">
        <v>24323.85</v>
      </c>
      <c r="AC92" s="2">
        <f t="shared" si="16"/>
        <v>8.9252669109216129E-4</v>
      </c>
      <c r="AF92" s="19">
        <f t="shared" si="10"/>
        <v>31</v>
      </c>
      <c r="AG92" s="21">
        <v>1.3909784954834772E-2</v>
      </c>
      <c r="AH92" s="21">
        <v>0.12185097968759838</v>
      </c>
    </row>
    <row r="93" spans="2:42" ht="17.850000000000001" customHeight="1">
      <c r="B93" s="4">
        <v>45477</v>
      </c>
      <c r="C93" s="5">
        <v>1798.1</v>
      </c>
      <c r="D93" s="9">
        <f t="shared" si="11"/>
        <v>-5.1587966302635473E-3</v>
      </c>
      <c r="G93" s="4">
        <v>45477</v>
      </c>
      <c r="H93" s="5">
        <v>1469.95</v>
      </c>
      <c r="I93" s="9">
        <f t="shared" si="12"/>
        <v>6.1072538381644684E-3</v>
      </c>
      <c r="L93" s="4">
        <v>45477</v>
      </c>
      <c r="M93" s="5">
        <v>1399</v>
      </c>
      <c r="N93" s="9">
        <f t="shared" si="13"/>
        <v>-1.7868310598783522E-4</v>
      </c>
      <c r="Q93" s="4">
        <v>45477</v>
      </c>
      <c r="R93" s="5">
        <v>2694.65</v>
      </c>
      <c r="S93" s="9">
        <f t="shared" si="14"/>
        <v>-7.0485238116288831E-4</v>
      </c>
      <c r="V93" s="4">
        <v>45477</v>
      </c>
      <c r="W93" s="3">
        <v>28.11</v>
      </c>
      <c r="X93" s="9">
        <f t="shared" si="15"/>
        <v>-9.5592868134560856E-3</v>
      </c>
      <c r="AA93" s="4">
        <v>45477</v>
      </c>
      <c r="AB93" s="5">
        <v>24302.15</v>
      </c>
      <c r="AC93" s="2">
        <f t="shared" si="16"/>
        <v>6.4418338608693553E-4</v>
      </c>
      <c r="AF93" s="19">
        <f t="shared" si="10"/>
        <v>32</v>
      </c>
      <c r="AG93" s="21">
        <v>1.5921364576428235E-2</v>
      </c>
      <c r="AH93" s="21">
        <v>0.20814964257594584</v>
      </c>
    </row>
    <row r="94" spans="2:42" ht="17.850000000000001" customHeight="1">
      <c r="B94" s="4">
        <v>45476</v>
      </c>
      <c r="C94" s="5">
        <v>1807.4</v>
      </c>
      <c r="D94" s="9">
        <f t="shared" si="11"/>
        <v>4.9594127850332452E-2</v>
      </c>
      <c r="G94" s="4">
        <v>45476</v>
      </c>
      <c r="H94" s="5">
        <v>1461</v>
      </c>
      <c r="I94" s="9">
        <f t="shared" si="12"/>
        <v>-6.3113215893659119E-3</v>
      </c>
      <c r="L94" s="4">
        <v>45476</v>
      </c>
      <c r="M94" s="5">
        <v>1399.25</v>
      </c>
      <c r="N94" s="9">
        <f t="shared" si="13"/>
        <v>6.7045766807566007E-3</v>
      </c>
      <c r="Q94" s="4">
        <v>45476</v>
      </c>
      <c r="R94" s="5">
        <v>2696.55</v>
      </c>
      <c r="S94" s="9">
        <f t="shared" si="14"/>
        <v>8.7904467708283685E-3</v>
      </c>
      <c r="V94" s="4">
        <v>45476</v>
      </c>
      <c r="W94" s="3">
        <v>28.38</v>
      </c>
      <c r="X94" s="9">
        <f t="shared" si="15"/>
        <v>-1.1560822401076084E-2</v>
      </c>
      <c r="AA94" s="4">
        <v>45476</v>
      </c>
      <c r="AB94" s="5">
        <v>24286.5</v>
      </c>
      <c r="AC94" s="2">
        <f t="shared" si="16"/>
        <v>6.7196627176867064E-3</v>
      </c>
      <c r="AF94" s="19">
        <f t="shared" si="10"/>
        <v>33</v>
      </c>
      <c r="AG94" s="21">
        <v>1.4012484647872324E-2</v>
      </c>
      <c r="AH94" s="21">
        <v>0.10180464372522469</v>
      </c>
    </row>
    <row r="95" spans="2:42" ht="17.850000000000001" customHeight="1">
      <c r="B95" s="4">
        <v>45475</v>
      </c>
      <c r="C95" s="5">
        <v>1719.95</v>
      </c>
      <c r="D95" s="9">
        <f t="shared" si="11"/>
        <v>-1.5976068348005313E-3</v>
      </c>
      <c r="G95" s="4">
        <v>45475</v>
      </c>
      <c r="H95" s="5">
        <v>1470.25</v>
      </c>
      <c r="I95" s="9">
        <f t="shared" si="12"/>
        <v>-1.8564910475201365E-2</v>
      </c>
      <c r="L95" s="4">
        <v>45475</v>
      </c>
      <c r="M95" s="5">
        <v>1389.9</v>
      </c>
      <c r="N95" s="9">
        <f t="shared" si="13"/>
        <v>4.4345970678657748E-3</v>
      </c>
      <c r="Q95" s="4">
        <v>45475</v>
      </c>
      <c r="R95" s="5">
        <v>2672.95</v>
      </c>
      <c r="S95" s="9">
        <f t="shared" si="14"/>
        <v>-4.1813728764752058E-3</v>
      </c>
      <c r="V95" s="4">
        <v>45475</v>
      </c>
      <c r="W95" s="3">
        <v>28.71</v>
      </c>
      <c r="X95" s="9">
        <f t="shared" si="15"/>
        <v>-9.7054488005914041E-3</v>
      </c>
      <c r="AA95" s="4">
        <v>45475</v>
      </c>
      <c r="AB95" s="5">
        <v>24123.85</v>
      </c>
      <c r="AC95" s="2">
        <f t="shared" si="16"/>
        <v>-7.5001350225091805E-4</v>
      </c>
      <c r="AF95" s="19">
        <f t="shared" si="10"/>
        <v>34</v>
      </c>
      <c r="AG95" s="21">
        <v>1.6203408097763716E-2</v>
      </c>
      <c r="AH95" s="21">
        <v>0.26328625747275197</v>
      </c>
    </row>
    <row r="96" spans="2:42" ht="17.850000000000001" customHeight="1">
      <c r="B96" s="4">
        <v>45474</v>
      </c>
      <c r="C96" s="5">
        <v>1722.7</v>
      </c>
      <c r="D96" s="9">
        <f t="shared" si="11"/>
        <v>-1.0021020975574745E-2</v>
      </c>
      <c r="G96" s="4">
        <v>45474</v>
      </c>
      <c r="H96" s="5">
        <v>1497.8</v>
      </c>
      <c r="I96" s="9">
        <f t="shared" si="12"/>
        <v>4.8177786615373065E-2</v>
      </c>
      <c r="L96" s="4">
        <v>45474</v>
      </c>
      <c r="M96" s="5">
        <v>1383.75</v>
      </c>
      <c r="N96" s="9">
        <f t="shared" si="13"/>
        <v>6.3071109469523311E-3</v>
      </c>
      <c r="Q96" s="4">
        <v>45474</v>
      </c>
      <c r="R96" s="5">
        <v>2684.15</v>
      </c>
      <c r="S96" s="9">
        <f t="shared" si="14"/>
        <v>1.3607599985892551E-3</v>
      </c>
      <c r="V96" s="4">
        <v>45474</v>
      </c>
      <c r="W96" s="3">
        <v>28.99</v>
      </c>
      <c r="X96" s="9">
        <f t="shared" si="15"/>
        <v>2.0718239455204575E-3</v>
      </c>
      <c r="AA96" s="4">
        <v>45474</v>
      </c>
      <c r="AB96" s="5">
        <v>24141.95</v>
      </c>
      <c r="AC96" s="2">
        <f t="shared" si="16"/>
        <v>5.4555916887449258E-3</v>
      </c>
      <c r="AF96" s="19">
        <f t="shared" si="10"/>
        <v>35</v>
      </c>
      <c r="AG96" s="21">
        <v>1.6178822815817673E-2</v>
      </c>
      <c r="AH96" s="21">
        <v>0.17085385387592275</v>
      </c>
    </row>
    <row r="97" spans="2:34" ht="17.850000000000001" customHeight="1">
      <c r="B97" s="4">
        <v>45471</v>
      </c>
      <c r="C97" s="5">
        <v>1740.05</v>
      </c>
      <c r="D97" s="9">
        <f t="shared" si="11"/>
        <v>-5.5590721417507899E-3</v>
      </c>
      <c r="G97" s="4">
        <v>45471</v>
      </c>
      <c r="H97" s="5">
        <v>1427.35</v>
      </c>
      <c r="I97" s="9">
        <f t="shared" si="12"/>
        <v>-2.8932488292866262E-2</v>
      </c>
      <c r="L97" s="4">
        <v>45471</v>
      </c>
      <c r="M97" s="5">
        <v>1375.05</v>
      </c>
      <c r="N97" s="9">
        <f t="shared" si="13"/>
        <v>-2.7959857718013285E-3</v>
      </c>
      <c r="Q97" s="4">
        <v>45471</v>
      </c>
      <c r="R97" s="5">
        <v>2680.5</v>
      </c>
      <c r="S97" s="9">
        <f t="shared" si="14"/>
        <v>-4.3553589424001424E-3</v>
      </c>
      <c r="V97" s="4">
        <v>45471</v>
      </c>
      <c r="W97" s="3">
        <v>28.93</v>
      </c>
      <c r="X97" s="9">
        <f t="shared" si="15"/>
        <v>3.8095284166676487E-3</v>
      </c>
      <c r="AA97" s="4">
        <v>45471</v>
      </c>
      <c r="AB97" s="5">
        <v>24010.6</v>
      </c>
      <c r="AC97" s="2">
        <f t="shared" si="16"/>
        <v>-1.4108806608831069E-3</v>
      </c>
      <c r="AF97" s="19">
        <f t="shared" si="10"/>
        <v>36</v>
      </c>
      <c r="AG97" s="21">
        <v>1.4830739449912627E-2</v>
      </c>
      <c r="AH97" s="21">
        <v>4.863605638464763E-2</v>
      </c>
    </row>
    <row r="98" spans="2:34" ht="17.850000000000001" customHeight="1">
      <c r="B98" s="4">
        <v>45470</v>
      </c>
      <c r="C98" s="5">
        <v>1749.75</v>
      </c>
      <c r="D98" s="9">
        <f t="shared" si="11"/>
        <v>-5.0102415548455417E-2</v>
      </c>
      <c r="G98" s="4">
        <v>45470</v>
      </c>
      <c r="H98" s="5">
        <v>1469.25</v>
      </c>
      <c r="I98" s="9">
        <f t="shared" si="12"/>
        <v>1.2016783025377153E-2</v>
      </c>
      <c r="L98" s="4">
        <v>45470</v>
      </c>
      <c r="M98" s="5">
        <v>1378.9</v>
      </c>
      <c r="N98" s="9">
        <f t="shared" si="13"/>
        <v>-5.0997452153581568E-3</v>
      </c>
      <c r="Q98" s="4">
        <v>45470</v>
      </c>
      <c r="R98" s="5">
        <v>2692.2</v>
      </c>
      <c r="S98" s="9">
        <f t="shared" si="14"/>
        <v>3.2181583836079692E-3</v>
      </c>
      <c r="V98" s="4">
        <v>45470</v>
      </c>
      <c r="W98" s="3">
        <v>28.82</v>
      </c>
      <c r="X98" s="9">
        <f t="shared" si="15"/>
        <v>-1.5835098521734769E-2</v>
      </c>
      <c r="AA98" s="4">
        <v>45470</v>
      </c>
      <c r="AB98" s="5">
        <v>24044.5</v>
      </c>
      <c r="AC98" s="2">
        <f t="shared" si="16"/>
        <v>7.3341133907751897E-3</v>
      </c>
      <c r="AF98" s="19">
        <f t="shared" si="10"/>
        <v>37</v>
      </c>
      <c r="AG98" s="21">
        <v>1.3662342852928907E-2</v>
      </c>
      <c r="AH98" s="21">
        <v>7.0661162824760718E-2</v>
      </c>
    </row>
    <row r="99" spans="2:34" ht="17.850000000000001" customHeight="1">
      <c r="B99" s="4">
        <v>45469</v>
      </c>
      <c r="C99" s="5">
        <v>1839.65</v>
      </c>
      <c r="D99" s="9">
        <f t="shared" si="11"/>
        <v>4.9416838351322538E-2</v>
      </c>
      <c r="G99" s="4">
        <v>45469</v>
      </c>
      <c r="H99" s="5">
        <v>1451.7</v>
      </c>
      <c r="I99" s="9">
        <f t="shared" si="12"/>
        <v>1.639039400849519E-2</v>
      </c>
      <c r="L99" s="4">
        <v>45469</v>
      </c>
      <c r="M99" s="5">
        <v>1385.95</v>
      </c>
      <c r="N99" s="9">
        <f t="shared" si="13"/>
        <v>-1.5997478140950809E-2</v>
      </c>
      <c r="Q99" s="4">
        <v>45469</v>
      </c>
      <c r="R99" s="5">
        <v>2683.55</v>
      </c>
      <c r="S99" s="9">
        <f t="shared" si="14"/>
        <v>-6.6296123002791002E-3</v>
      </c>
      <c r="V99" s="4">
        <v>45469</v>
      </c>
      <c r="W99" s="3">
        <v>29.28</v>
      </c>
      <c r="X99" s="9">
        <f t="shared" si="15"/>
        <v>-9.1790547589963561E-3</v>
      </c>
      <c r="AA99" s="4">
        <v>45469</v>
      </c>
      <c r="AB99" s="5">
        <v>23868.799999999999</v>
      </c>
      <c r="AC99" s="2">
        <f t="shared" si="16"/>
        <v>6.1987880801539115E-3</v>
      </c>
      <c r="AF99" s="19">
        <f t="shared" si="10"/>
        <v>38</v>
      </c>
      <c r="AG99" s="21">
        <v>1.6479320002879924E-2</v>
      </c>
      <c r="AH99" s="21">
        <v>0.16711283164344382</v>
      </c>
    </row>
    <row r="100" spans="2:34" ht="17.850000000000001" customHeight="1">
      <c r="B100" s="4">
        <v>45468</v>
      </c>
      <c r="C100" s="5">
        <v>1750.95</v>
      </c>
      <c r="D100" s="9">
        <f t="shared" si="11"/>
        <v>2.2847351234609131E-4</v>
      </c>
      <c r="G100" s="4">
        <v>45468</v>
      </c>
      <c r="H100" s="5">
        <v>1428.1</v>
      </c>
      <c r="I100" s="9">
        <f t="shared" si="12"/>
        <v>4.9136698610715967E-3</v>
      </c>
      <c r="L100" s="4">
        <v>45468</v>
      </c>
      <c r="M100" s="5">
        <v>1408.3</v>
      </c>
      <c r="N100" s="9">
        <f t="shared" si="13"/>
        <v>-6.0527944380740035E-3</v>
      </c>
      <c r="Q100" s="4">
        <v>45468</v>
      </c>
      <c r="R100" s="5">
        <v>2701.4</v>
      </c>
      <c r="S100" s="9">
        <f t="shared" si="14"/>
        <v>1.3828798194095691E-2</v>
      </c>
      <c r="V100" s="4">
        <v>45468</v>
      </c>
      <c r="W100" s="3">
        <v>29.55</v>
      </c>
      <c r="X100" s="9">
        <f t="shared" si="15"/>
        <v>-5.063301956546651E-3</v>
      </c>
      <c r="AA100" s="4">
        <v>45468</v>
      </c>
      <c r="AB100" s="5">
        <v>23721.3</v>
      </c>
      <c r="AC100" s="2">
        <f t="shared" si="16"/>
        <v>7.7636149373623573E-3</v>
      </c>
      <c r="AF100" s="19">
        <f t="shared" si="10"/>
        <v>39</v>
      </c>
      <c r="AG100" s="21">
        <v>1.6136686166158525E-2</v>
      </c>
      <c r="AH100" s="21">
        <v>8.873000408413817E-2</v>
      </c>
    </row>
    <row r="101" spans="2:34" ht="17.850000000000001" customHeight="1">
      <c r="B101" s="4">
        <v>45467</v>
      </c>
      <c r="C101" s="5">
        <v>1750.55</v>
      </c>
      <c r="D101" s="9">
        <f t="shared" si="11"/>
        <v>-3.7631540831479546E-3</v>
      </c>
      <c r="G101" s="4">
        <v>45467</v>
      </c>
      <c r="H101" s="5">
        <v>1421.1</v>
      </c>
      <c r="I101" s="9">
        <f t="shared" si="12"/>
        <v>-1.1021997899194674E-2</v>
      </c>
      <c r="L101" s="4">
        <v>45467</v>
      </c>
      <c r="M101" s="5">
        <v>1416.85</v>
      </c>
      <c r="N101" s="9">
        <f t="shared" si="13"/>
        <v>-3.3248481782819465E-2</v>
      </c>
      <c r="Q101" s="4">
        <v>45467</v>
      </c>
      <c r="R101" s="5">
        <v>2664.3</v>
      </c>
      <c r="S101" s="9">
        <f t="shared" si="14"/>
        <v>4.024150299725548E-3</v>
      </c>
      <c r="V101" s="4">
        <v>45467</v>
      </c>
      <c r="W101" s="3">
        <v>29.7</v>
      </c>
      <c r="X101" s="9">
        <f t="shared" si="15"/>
        <v>-5.7075864193645975E-3</v>
      </c>
      <c r="AA101" s="4">
        <v>45467</v>
      </c>
      <c r="AB101" s="5">
        <v>23537.85</v>
      </c>
      <c r="AC101" s="2">
        <f t="shared" si="16"/>
        <v>1.5625351959234377E-3</v>
      </c>
      <c r="AF101" s="19">
        <f t="shared" si="10"/>
        <v>40</v>
      </c>
      <c r="AG101" s="21">
        <v>1.7017605747231594E-2</v>
      </c>
      <c r="AH101" s="21">
        <v>0.17677193585793899</v>
      </c>
    </row>
    <row r="102" spans="2:34" ht="17.850000000000001" customHeight="1">
      <c r="B102" s="4">
        <v>45464</v>
      </c>
      <c r="C102" s="5">
        <v>1757.15</v>
      </c>
      <c r="D102" s="9">
        <f t="shared" si="11"/>
        <v>3.6203520208436171E-3</v>
      </c>
      <c r="G102" s="4">
        <v>45464</v>
      </c>
      <c r="H102" s="5">
        <v>1436.85</v>
      </c>
      <c r="I102" s="9">
        <f t="shared" si="12"/>
        <v>3.7656012474163732E-2</v>
      </c>
      <c r="L102" s="4">
        <v>45464</v>
      </c>
      <c r="M102" s="5">
        <v>1464.75</v>
      </c>
      <c r="N102" s="9">
        <f t="shared" si="13"/>
        <v>-2.2846759505312227E-2</v>
      </c>
      <c r="Q102" s="4">
        <v>45464</v>
      </c>
      <c r="R102" s="5">
        <v>2653.6</v>
      </c>
      <c r="S102" s="9">
        <f t="shared" si="14"/>
        <v>1.4251662088560125E-2</v>
      </c>
      <c r="V102" s="4">
        <v>45464</v>
      </c>
      <c r="W102" s="3">
        <v>29.87</v>
      </c>
      <c r="X102" s="9">
        <f t="shared" si="15"/>
        <v>-2.5451712644372151E-2</v>
      </c>
      <c r="AA102" s="4">
        <v>45464</v>
      </c>
      <c r="AB102" s="5">
        <v>23501.1</v>
      </c>
      <c r="AC102" s="2">
        <f t="shared" si="16"/>
        <v>-2.800199840690768E-3</v>
      </c>
      <c r="AF102" s="19">
        <f t="shared" si="10"/>
        <v>41</v>
      </c>
      <c r="AG102" s="21">
        <v>1.5534113738764331E-2</v>
      </c>
      <c r="AH102" s="21">
        <v>0.16220345696289268</v>
      </c>
    </row>
    <row r="103" spans="2:34" ht="17.850000000000001" customHeight="1">
      <c r="B103" s="4">
        <v>45463</v>
      </c>
      <c r="C103" s="5">
        <v>1750.8</v>
      </c>
      <c r="D103" s="9">
        <f t="shared" si="11"/>
        <v>2.2848728714081525E-2</v>
      </c>
      <c r="G103" s="4">
        <v>45463</v>
      </c>
      <c r="H103" s="5">
        <v>1383.75</v>
      </c>
      <c r="I103" s="9">
        <f t="shared" si="12"/>
        <v>-4.8302307162727386E-3</v>
      </c>
      <c r="L103" s="4">
        <v>45463</v>
      </c>
      <c r="M103" s="5">
        <v>1498.6</v>
      </c>
      <c r="N103" s="9">
        <f t="shared" si="13"/>
        <v>3.8257611090070691E-2</v>
      </c>
      <c r="Q103" s="4">
        <v>45463</v>
      </c>
      <c r="R103" s="5">
        <v>2616.0500000000002</v>
      </c>
      <c r="S103" s="9">
        <f t="shared" si="14"/>
        <v>7.5011622599088354E-3</v>
      </c>
      <c r="V103" s="4">
        <v>45463</v>
      </c>
      <c r="W103" s="3">
        <v>30.64</v>
      </c>
      <c r="X103" s="9">
        <f t="shared" si="15"/>
        <v>-6.1818970256683507E-3</v>
      </c>
      <c r="AA103" s="4">
        <v>45463</v>
      </c>
      <c r="AB103" s="5">
        <v>23567</v>
      </c>
      <c r="AC103" s="2">
        <f t="shared" si="16"/>
        <v>2.1663878659495613E-3</v>
      </c>
      <c r="AF103" s="19">
        <f t="shared" si="10"/>
        <v>42</v>
      </c>
      <c r="AG103" s="21">
        <v>1.5094576868982168E-2</v>
      </c>
      <c r="AH103" s="21">
        <v>0.1995977609164441</v>
      </c>
    </row>
    <row r="104" spans="2:34" ht="17.850000000000001" customHeight="1">
      <c r="B104" s="4">
        <v>45462</v>
      </c>
      <c r="C104" s="5">
        <v>1711.25</v>
      </c>
      <c r="D104" s="9">
        <f t="shared" si="11"/>
        <v>1.9010022541434324E-3</v>
      </c>
      <c r="G104" s="4">
        <v>45462</v>
      </c>
      <c r="H104" s="5">
        <v>1390.45</v>
      </c>
      <c r="I104" s="9">
        <f t="shared" si="12"/>
        <v>-9.163539083189301E-3</v>
      </c>
      <c r="L104" s="4">
        <v>45462</v>
      </c>
      <c r="M104" s="5">
        <v>1442.35</v>
      </c>
      <c r="N104" s="9">
        <f t="shared" si="13"/>
        <v>6.1547215167150875E-3</v>
      </c>
      <c r="Q104" s="4">
        <v>45462</v>
      </c>
      <c r="R104" s="5">
        <v>2596.5</v>
      </c>
      <c r="S104" s="9">
        <f t="shared" si="14"/>
        <v>1.3571359905116721E-2</v>
      </c>
      <c r="V104" s="4">
        <v>45462</v>
      </c>
      <c r="W104" s="3">
        <v>30.83</v>
      </c>
      <c r="X104" s="9">
        <f t="shared" si="15"/>
        <v>-4.2078068234674207E-3</v>
      </c>
      <c r="AA104" s="4">
        <v>45462</v>
      </c>
      <c r="AB104" s="5">
        <v>23516</v>
      </c>
      <c r="AC104" s="2">
        <f t="shared" si="16"/>
        <v>-1.7801801450586289E-3</v>
      </c>
      <c r="AF104" s="19">
        <f t="shared" si="10"/>
        <v>43</v>
      </c>
      <c r="AG104" s="21">
        <v>1.8783307905221133E-2</v>
      </c>
      <c r="AH104" s="21">
        <v>0.14991087901402211</v>
      </c>
    </row>
    <row r="105" spans="2:34" ht="17.850000000000001" customHeight="1">
      <c r="B105" s="4">
        <v>45461</v>
      </c>
      <c r="C105" s="5">
        <v>1708</v>
      </c>
      <c r="D105" s="9">
        <f t="shared" si="11"/>
        <v>1.329050490230505E-2</v>
      </c>
      <c r="G105" s="4">
        <v>45461</v>
      </c>
      <c r="H105" s="5">
        <v>1403.25</v>
      </c>
      <c r="I105" s="9">
        <f t="shared" si="12"/>
        <v>9.2714236468110535E-3</v>
      </c>
      <c r="L105" s="4">
        <v>45461</v>
      </c>
      <c r="M105" s="5">
        <v>1433.5</v>
      </c>
      <c r="N105" s="9">
        <f t="shared" si="13"/>
        <v>2.4397051110778688E-2</v>
      </c>
      <c r="Q105" s="4">
        <v>45461</v>
      </c>
      <c r="R105" s="5">
        <v>2561.5</v>
      </c>
      <c r="S105" s="9">
        <f t="shared" si="14"/>
        <v>-6.1299145972371176E-3</v>
      </c>
      <c r="V105" s="4">
        <v>45461</v>
      </c>
      <c r="W105" s="3">
        <v>30.96</v>
      </c>
      <c r="X105" s="9">
        <f t="shared" si="15"/>
        <v>-1.1560822401075971E-2</v>
      </c>
      <c r="AA105" s="4">
        <v>45461</v>
      </c>
      <c r="AB105" s="5">
        <v>23557.9</v>
      </c>
      <c r="AC105" s="2">
        <f t="shared" si="16"/>
        <v>3.9257017677237702E-3</v>
      </c>
      <c r="AF105" s="19">
        <f t="shared" si="10"/>
        <v>44</v>
      </c>
      <c r="AG105" s="21">
        <v>1.4275026801956324E-2</v>
      </c>
      <c r="AH105" s="21">
        <v>0.1686248500886682</v>
      </c>
    </row>
    <row r="106" spans="2:34" ht="17.850000000000001" customHeight="1">
      <c r="B106" s="4">
        <v>45457</v>
      </c>
      <c r="C106" s="5">
        <v>1685.45</v>
      </c>
      <c r="D106" s="9">
        <f t="shared" si="11"/>
        <v>1.1697086787313224E-2</v>
      </c>
      <c r="G106" s="4">
        <v>45457</v>
      </c>
      <c r="H106" s="5">
        <v>1390.3</v>
      </c>
      <c r="I106" s="9">
        <f t="shared" si="12"/>
        <v>-9.7054232173097717E-4</v>
      </c>
      <c r="L106" s="4">
        <v>45457</v>
      </c>
      <c r="M106" s="5">
        <v>1398.95</v>
      </c>
      <c r="N106" s="9">
        <f t="shared" si="13"/>
        <v>-1.5000002812500194E-3</v>
      </c>
      <c r="Q106" s="4">
        <v>45457</v>
      </c>
      <c r="R106" s="5">
        <v>2577.25</v>
      </c>
      <c r="S106" s="9">
        <f t="shared" si="14"/>
        <v>4.8229416137825342E-3</v>
      </c>
      <c r="V106" s="4">
        <v>45457</v>
      </c>
      <c r="W106" s="3">
        <v>31.32</v>
      </c>
      <c r="X106" s="9">
        <f t="shared" si="15"/>
        <v>7.6923456231556449E-3</v>
      </c>
      <c r="AA106" s="4">
        <v>45457</v>
      </c>
      <c r="AB106" s="5">
        <v>23465.599999999999</v>
      </c>
      <c r="AC106" s="2">
        <f t="shared" si="16"/>
        <v>2.8465062056323236E-3</v>
      </c>
      <c r="AF106" s="19">
        <f t="shared" si="10"/>
        <v>45</v>
      </c>
      <c r="AG106" s="21">
        <v>1.4775968421542763E-2</v>
      </c>
      <c r="AH106" s="21">
        <v>0.12699230472928452</v>
      </c>
    </row>
    <row r="107" spans="2:34" ht="17.850000000000001" customHeight="1">
      <c r="B107" s="4">
        <v>45456</v>
      </c>
      <c r="C107" s="5">
        <v>1665.85</v>
      </c>
      <c r="D107" s="9">
        <f t="shared" si="11"/>
        <v>-2.8494316498828203E-2</v>
      </c>
      <c r="G107" s="4">
        <v>45456</v>
      </c>
      <c r="H107" s="5">
        <v>1391.65</v>
      </c>
      <c r="I107" s="9">
        <f t="shared" si="12"/>
        <v>-4.3737074095261197E-3</v>
      </c>
      <c r="L107" s="4">
        <v>45456</v>
      </c>
      <c r="M107" s="5">
        <v>1401.05</v>
      </c>
      <c r="N107" s="9">
        <f t="shared" si="13"/>
        <v>-9.6248501079935767E-3</v>
      </c>
      <c r="Q107" s="4">
        <v>45456</v>
      </c>
      <c r="R107" s="5">
        <v>2564.85</v>
      </c>
      <c r="S107" s="9">
        <f t="shared" si="14"/>
        <v>-1.191770638430171E-2</v>
      </c>
      <c r="V107" s="4">
        <v>45456</v>
      </c>
      <c r="W107" s="3">
        <v>31.08</v>
      </c>
      <c r="X107" s="9">
        <f t="shared" si="15"/>
        <v>-1.4692056035445645E-2</v>
      </c>
      <c r="AA107" s="4">
        <v>45456</v>
      </c>
      <c r="AB107" s="5">
        <v>23398.9</v>
      </c>
      <c r="AC107" s="2">
        <f t="shared" si="16"/>
        <v>3.2511583723450442E-3</v>
      </c>
      <c r="AF107" s="19">
        <f t="shared" si="10"/>
        <v>46</v>
      </c>
      <c r="AG107" s="21">
        <v>1.4146089372904607E-2</v>
      </c>
      <c r="AH107" s="21">
        <v>-4.8795592976004526E-2</v>
      </c>
    </row>
    <row r="108" spans="2:34" ht="17.850000000000001" customHeight="1">
      <c r="B108" s="4">
        <v>45455</v>
      </c>
      <c r="C108" s="5">
        <v>1714</v>
      </c>
      <c r="D108" s="9">
        <f t="shared" si="11"/>
        <v>1.0056229108965239E-2</v>
      </c>
      <c r="G108" s="4">
        <v>45455</v>
      </c>
      <c r="H108" s="5">
        <v>1397.75</v>
      </c>
      <c r="I108" s="9">
        <f t="shared" si="12"/>
        <v>1.1730128742585156E-2</v>
      </c>
      <c r="L108" s="4">
        <v>45455</v>
      </c>
      <c r="M108" s="5">
        <v>1414.6</v>
      </c>
      <c r="N108" s="9">
        <f t="shared" si="13"/>
        <v>7.6995785492365949E-3</v>
      </c>
      <c r="Q108" s="4">
        <v>45455</v>
      </c>
      <c r="R108" s="5">
        <v>2595.6</v>
      </c>
      <c r="S108" s="9">
        <f t="shared" si="14"/>
        <v>1.5550239087352365E-2</v>
      </c>
      <c r="V108" s="4">
        <v>45455</v>
      </c>
      <c r="W108" s="3">
        <v>31.54</v>
      </c>
      <c r="X108" s="9">
        <f t="shared" si="15"/>
        <v>9.5056565803472617E-2</v>
      </c>
      <c r="AA108" s="4">
        <v>45455</v>
      </c>
      <c r="AB108" s="5">
        <v>23322.95</v>
      </c>
      <c r="AC108" s="2">
        <f t="shared" si="16"/>
        <v>2.4942165167948799E-3</v>
      </c>
      <c r="AF108" s="19">
        <f t="shared" si="10"/>
        <v>47</v>
      </c>
      <c r="AG108" s="21">
        <v>1.8878927419683885E-2</v>
      </c>
      <c r="AH108" s="21">
        <v>0.19641017608137223</v>
      </c>
    </row>
    <row r="109" spans="2:34" ht="17.850000000000001" customHeight="1">
      <c r="B109" s="4">
        <v>45454</v>
      </c>
      <c r="C109" s="5">
        <v>1696.85</v>
      </c>
      <c r="D109" s="9">
        <f t="shared" si="11"/>
        <v>3.1519647330726805E-2</v>
      </c>
      <c r="G109" s="4">
        <v>45454</v>
      </c>
      <c r="H109" s="5">
        <v>1381.45</v>
      </c>
      <c r="I109" s="9">
        <f t="shared" si="12"/>
        <v>2.577358317898042E-2</v>
      </c>
      <c r="L109" s="4">
        <v>45454</v>
      </c>
      <c r="M109" s="5">
        <v>1403.75</v>
      </c>
      <c r="N109" s="9">
        <f t="shared" si="13"/>
        <v>-2.2644603247678283E-2</v>
      </c>
      <c r="Q109" s="4">
        <v>45454</v>
      </c>
      <c r="R109" s="5">
        <v>2555.5500000000002</v>
      </c>
      <c r="S109" s="9">
        <f t="shared" si="14"/>
        <v>-2.4817060290049289E-3</v>
      </c>
      <c r="V109" s="4">
        <v>45454</v>
      </c>
      <c r="W109" s="3">
        <v>28.68</v>
      </c>
      <c r="X109" s="9">
        <f t="shared" si="15"/>
        <v>9.5031278672967387E-2</v>
      </c>
      <c r="AA109" s="4">
        <v>45454</v>
      </c>
      <c r="AB109" s="5">
        <v>23264.85</v>
      </c>
      <c r="AC109" s="2">
        <f t="shared" si="16"/>
        <v>2.4288513264755015E-4</v>
      </c>
      <c r="AF109" s="19">
        <f t="shared" si="10"/>
        <v>48</v>
      </c>
      <c r="AG109" s="21">
        <v>1.4925394716443928E-2</v>
      </c>
      <c r="AH109" s="21">
        <v>-5.6260680461516228E-2</v>
      </c>
    </row>
    <row r="110" spans="2:34" ht="17.850000000000001" customHeight="1">
      <c r="B110" s="4">
        <v>45453</v>
      </c>
      <c r="C110" s="5">
        <v>1644.2</v>
      </c>
      <c r="D110" s="9">
        <f t="shared" si="11"/>
        <v>6.7746841147493742E-2</v>
      </c>
      <c r="G110" s="4">
        <v>45453</v>
      </c>
      <c r="H110" s="5">
        <v>1346.3</v>
      </c>
      <c r="I110" s="9">
        <f t="shared" si="12"/>
        <v>5.9225770498539543E-3</v>
      </c>
      <c r="L110" s="4">
        <v>45453</v>
      </c>
      <c r="M110" s="5">
        <v>1435.9</v>
      </c>
      <c r="N110" s="9">
        <f t="shared" si="13"/>
        <v>-2.4694311192167306E-2</v>
      </c>
      <c r="Q110" s="4">
        <v>45453</v>
      </c>
      <c r="R110" s="5">
        <v>2561.9</v>
      </c>
      <c r="S110" s="9">
        <f t="shared" si="14"/>
        <v>7.1884276674195812E-3</v>
      </c>
      <c r="V110" s="4">
        <v>45453</v>
      </c>
      <c r="W110" s="3">
        <v>26.08</v>
      </c>
      <c r="X110" s="9">
        <f t="shared" si="15"/>
        <v>4.2292912190251365E-2</v>
      </c>
      <c r="AA110" s="4">
        <v>45453</v>
      </c>
      <c r="AB110" s="5">
        <v>23259.200000000001</v>
      </c>
      <c r="AC110" s="2">
        <f t="shared" si="16"/>
        <v>-1.3297717180034533E-3</v>
      </c>
      <c r="AF110" s="19">
        <f t="shared" si="10"/>
        <v>49</v>
      </c>
      <c r="AG110" s="21">
        <v>1.590047434500903E-2</v>
      </c>
      <c r="AH110" s="21">
        <v>0.14443630854080422</v>
      </c>
    </row>
    <row r="111" spans="2:34" ht="17.850000000000001" customHeight="1">
      <c r="B111" s="4">
        <v>45450</v>
      </c>
      <c r="C111" s="5">
        <v>1536.5</v>
      </c>
      <c r="D111" s="9">
        <f t="shared" si="11"/>
        <v>-2.794659473321776E-3</v>
      </c>
      <c r="G111" s="4">
        <v>45450</v>
      </c>
      <c r="H111" s="5">
        <v>1338.35</v>
      </c>
      <c r="I111" s="9">
        <f t="shared" si="12"/>
        <v>6.3531216517354126E-4</v>
      </c>
      <c r="L111" s="4">
        <v>45450</v>
      </c>
      <c r="M111" s="5">
        <v>1471.8</v>
      </c>
      <c r="N111" s="9">
        <f t="shared" si="13"/>
        <v>-1.9412206069362E-2</v>
      </c>
      <c r="Q111" s="4">
        <v>45450</v>
      </c>
      <c r="R111" s="5">
        <v>2543.5500000000002</v>
      </c>
      <c r="S111" s="9">
        <f t="shared" si="14"/>
        <v>-2.7516805079475453E-4</v>
      </c>
      <c r="V111" s="4">
        <v>45450</v>
      </c>
      <c r="W111" s="3">
        <v>25</v>
      </c>
      <c r="X111" s="9">
        <f t="shared" si="15"/>
        <v>1.8163970627671121E-2</v>
      </c>
      <c r="AA111" s="4">
        <v>45450</v>
      </c>
      <c r="AB111" s="5">
        <v>23290.15</v>
      </c>
      <c r="AC111" s="2">
        <f t="shared" si="16"/>
        <v>2.0331832162561177E-2</v>
      </c>
      <c r="AF111" s="19">
        <f t="shared" si="10"/>
        <v>50</v>
      </c>
      <c r="AG111" s="21">
        <v>1.7020093839056189E-2</v>
      </c>
      <c r="AH111" s="21">
        <v>0.2320601052274314</v>
      </c>
    </row>
    <row r="112" spans="2:34" ht="17.850000000000001" customHeight="1">
      <c r="B112" s="4">
        <v>45449</v>
      </c>
      <c r="C112" s="5">
        <v>1540.8</v>
      </c>
      <c r="D112" s="9">
        <f t="shared" si="11"/>
        <v>3.5238517634398912E-2</v>
      </c>
      <c r="G112" s="4">
        <v>45449</v>
      </c>
      <c r="H112" s="5">
        <v>1337.5</v>
      </c>
      <c r="I112" s="9">
        <f t="shared" si="12"/>
        <v>1.2564586164243472E-2</v>
      </c>
      <c r="L112" s="4">
        <v>45449</v>
      </c>
      <c r="M112" s="5">
        <v>1500.65</v>
      </c>
      <c r="N112" s="9">
        <f t="shared" si="13"/>
        <v>5.4713446384629723E-2</v>
      </c>
      <c r="Q112" s="4">
        <v>45449</v>
      </c>
      <c r="R112" s="5">
        <v>2544.25</v>
      </c>
      <c r="S112" s="9">
        <f t="shared" si="14"/>
        <v>2.1131602751169074E-2</v>
      </c>
      <c r="V112" s="4">
        <v>45449</v>
      </c>
      <c r="W112" s="3">
        <v>24.55</v>
      </c>
      <c r="X112" s="9">
        <f t="shared" si="15"/>
        <v>4.3711433090416425E-2</v>
      </c>
      <c r="AA112" s="4">
        <v>45449</v>
      </c>
      <c r="AB112" s="5">
        <v>22821.4</v>
      </c>
      <c r="AC112" s="2">
        <f t="shared" si="16"/>
        <v>8.8487486443831614E-3</v>
      </c>
      <c r="AF112" s="19">
        <f t="shared" si="10"/>
        <v>51</v>
      </c>
      <c r="AG112" s="21">
        <v>1.6477203941739189E-2</v>
      </c>
      <c r="AH112" s="21">
        <v>0.18882224445471113</v>
      </c>
    </row>
    <row r="113" spans="2:34" ht="17.850000000000001" customHeight="1">
      <c r="B113" s="4">
        <v>45448</v>
      </c>
      <c r="C113" s="5">
        <v>1487.45</v>
      </c>
      <c r="D113" s="9">
        <f t="shared" si="11"/>
        <v>-7.1343941138739802E-3</v>
      </c>
      <c r="G113" s="4">
        <v>45448</v>
      </c>
      <c r="H113" s="5">
        <v>1320.8</v>
      </c>
      <c r="I113" s="9">
        <f t="shared" si="12"/>
        <v>3.8866445204920476E-2</v>
      </c>
      <c r="L113" s="4">
        <v>45448</v>
      </c>
      <c r="M113" s="5">
        <v>1420.75</v>
      </c>
      <c r="N113" s="9">
        <f t="shared" si="13"/>
        <v>0.11417789322173018</v>
      </c>
      <c r="Q113" s="4">
        <v>45448</v>
      </c>
      <c r="R113" s="5">
        <v>2491.0500000000002</v>
      </c>
      <c r="S113" s="9">
        <f t="shared" si="14"/>
        <v>5.1059854244609432E-2</v>
      </c>
      <c r="V113" s="4">
        <v>45448</v>
      </c>
      <c r="W113" s="3">
        <v>23.5</v>
      </c>
      <c r="X113" s="9">
        <f t="shared" si="15"/>
        <v>-4.1672696400568074E-2</v>
      </c>
      <c r="AA113" s="4">
        <v>45448</v>
      </c>
      <c r="AB113" s="5">
        <v>22620.35</v>
      </c>
      <c r="AC113" s="2">
        <f t="shared" si="16"/>
        <v>3.3071319917765837E-2</v>
      </c>
      <c r="AF113" s="19">
        <f t="shared" si="10"/>
        <v>52</v>
      </c>
      <c r="AG113" s="21">
        <v>1.4047576595389234E-2</v>
      </c>
      <c r="AH113" s="21">
        <v>6.1369416405185194E-2</v>
      </c>
    </row>
    <row r="114" spans="2:34" ht="17.850000000000001" customHeight="1">
      <c r="B114" s="4">
        <v>45447</v>
      </c>
      <c r="C114" s="5">
        <v>1498.1</v>
      </c>
      <c r="D114" s="9">
        <f t="shared" si="11"/>
        <v>-8.8239956911513637E-2</v>
      </c>
      <c r="G114" s="4">
        <v>45447</v>
      </c>
      <c r="H114" s="5">
        <v>1270.45</v>
      </c>
      <c r="I114" s="9">
        <f t="shared" si="12"/>
        <v>-4.4604042101593827E-2</v>
      </c>
      <c r="L114" s="4">
        <v>45447</v>
      </c>
      <c r="M114" s="5">
        <v>1267.45</v>
      </c>
      <c r="N114" s="9">
        <f t="shared" si="13"/>
        <v>-7.0757793545019338E-3</v>
      </c>
      <c r="Q114" s="4">
        <v>45447</v>
      </c>
      <c r="R114" s="5">
        <v>2367.0500000000002</v>
      </c>
      <c r="S114" s="9">
        <f t="shared" si="14"/>
        <v>-3.3463498512123088E-2</v>
      </c>
      <c r="V114" s="4">
        <v>45447</v>
      </c>
      <c r="W114" s="3">
        <v>24.5</v>
      </c>
      <c r="X114" s="9">
        <f t="shared" si="15"/>
        <v>-4.9761509559063825E-2</v>
      </c>
      <c r="AA114" s="4">
        <v>45447</v>
      </c>
      <c r="AB114" s="5">
        <v>21884.5</v>
      </c>
      <c r="AC114" s="2">
        <f t="shared" si="16"/>
        <v>-6.1124179171720965E-2</v>
      </c>
      <c r="AF114" s="19">
        <f t="shared" si="10"/>
        <v>53</v>
      </c>
      <c r="AG114" s="21">
        <v>1.4084300451239724E-2</v>
      </c>
      <c r="AH114" s="21">
        <v>0.10588139148989179</v>
      </c>
    </row>
    <row r="115" spans="2:34" ht="17.850000000000001" customHeight="1">
      <c r="B115" s="4">
        <v>45446</v>
      </c>
      <c r="C115" s="5">
        <v>1636.3</v>
      </c>
      <c r="D115" s="9">
        <f t="shared" si="11"/>
        <v>1.5520419937908937E-2</v>
      </c>
      <c r="G115" s="4">
        <v>45446</v>
      </c>
      <c r="H115" s="5">
        <v>1328.4</v>
      </c>
      <c r="I115" s="9">
        <f t="shared" si="12"/>
        <v>1.4673527225161581E-2</v>
      </c>
      <c r="L115" s="4">
        <v>45446</v>
      </c>
      <c r="M115" s="5">
        <v>1276.45</v>
      </c>
      <c r="N115" s="9">
        <f t="shared" si="13"/>
        <v>9.0897196565062968E-3</v>
      </c>
      <c r="Q115" s="4">
        <v>45446</v>
      </c>
      <c r="R115" s="5">
        <v>2447.6</v>
      </c>
      <c r="S115" s="9">
        <f t="shared" si="14"/>
        <v>1.3056760553816264E-2</v>
      </c>
      <c r="V115" s="4">
        <v>45446</v>
      </c>
      <c r="W115" s="3">
        <v>25.75</v>
      </c>
      <c r="X115" s="9">
        <f t="shared" si="15"/>
        <v>4.772277286921546E-2</v>
      </c>
      <c r="AA115" s="4">
        <v>45446</v>
      </c>
      <c r="AB115" s="5">
        <v>23263.9</v>
      </c>
      <c r="AC115" s="2">
        <f t="shared" si="16"/>
        <v>3.2023979208572827E-2</v>
      </c>
      <c r="AF115" s="19">
        <f t="shared" si="10"/>
        <v>54</v>
      </c>
      <c r="AG115" s="21">
        <v>1.3734585891536479E-2</v>
      </c>
      <c r="AH115" s="21">
        <v>7.9127667192137666E-2</v>
      </c>
    </row>
    <row r="116" spans="2:34" ht="17.850000000000001" customHeight="1">
      <c r="B116" s="4">
        <v>45443</v>
      </c>
      <c r="C116" s="5">
        <v>1611.1</v>
      </c>
      <c r="D116" s="9">
        <f t="shared" si="11"/>
        <v>3.4092058649561996E-2</v>
      </c>
      <c r="G116" s="4">
        <v>45443</v>
      </c>
      <c r="H116" s="5">
        <v>1309.05</v>
      </c>
      <c r="I116" s="9">
        <f t="shared" si="12"/>
        <v>-2.8224902405386688E-3</v>
      </c>
      <c r="L116" s="4">
        <v>45443</v>
      </c>
      <c r="M116" s="5">
        <v>1264.9000000000001</v>
      </c>
      <c r="N116" s="9">
        <f t="shared" si="13"/>
        <v>3.2297151626254551E-2</v>
      </c>
      <c r="Q116" s="4">
        <v>45443</v>
      </c>
      <c r="R116" s="5">
        <v>2415.85</v>
      </c>
      <c r="S116" s="9">
        <f t="shared" si="14"/>
        <v>-1.1789410984131226E-2</v>
      </c>
      <c r="V116" s="4">
        <v>45443</v>
      </c>
      <c r="W116" s="3">
        <v>24.55</v>
      </c>
      <c r="X116" s="9">
        <f t="shared" si="15"/>
        <v>-6.0913893934018172E-3</v>
      </c>
      <c r="AA116" s="4">
        <v>45443</v>
      </c>
      <c r="AB116" s="5">
        <v>22530.7</v>
      </c>
      <c r="AC116" s="2">
        <f t="shared" si="16"/>
        <v>1.8680861553376123E-3</v>
      </c>
      <c r="AF116" s="19">
        <f t="shared" si="10"/>
        <v>55</v>
      </c>
      <c r="AG116" s="21">
        <v>1.4334220954941137E-2</v>
      </c>
      <c r="AH116" s="21">
        <v>0.15486956347441219</v>
      </c>
    </row>
    <row r="117" spans="2:34" ht="17.850000000000001" customHeight="1">
      <c r="B117" s="4">
        <v>45442</v>
      </c>
      <c r="C117" s="5">
        <v>1557.1</v>
      </c>
      <c r="D117" s="9">
        <f t="shared" si="11"/>
        <v>-1.9587271684672714E-2</v>
      </c>
      <c r="G117" s="4">
        <v>45442</v>
      </c>
      <c r="H117" s="5">
        <v>1312.75</v>
      </c>
      <c r="I117" s="9">
        <f t="shared" si="12"/>
        <v>-1.6882021878080553E-2</v>
      </c>
      <c r="L117" s="4">
        <v>45442</v>
      </c>
      <c r="M117" s="5">
        <v>1224.7</v>
      </c>
      <c r="N117" s="9">
        <f t="shared" si="13"/>
        <v>-3.2655727288307583E-4</v>
      </c>
      <c r="Q117" s="4">
        <v>45442</v>
      </c>
      <c r="R117" s="5">
        <v>2444.5</v>
      </c>
      <c r="S117" s="9">
        <f t="shared" si="14"/>
        <v>-2.5106597298801082E-2</v>
      </c>
      <c r="V117" s="4">
        <v>45442</v>
      </c>
      <c r="W117" s="3">
        <v>24.7</v>
      </c>
      <c r="X117" s="9">
        <f t="shared" si="15"/>
        <v>-2.0040750883446153E-2</v>
      </c>
      <c r="AA117" s="4">
        <v>45442</v>
      </c>
      <c r="AB117" s="5">
        <v>22488.65</v>
      </c>
      <c r="AC117" s="2">
        <f t="shared" si="16"/>
        <v>-9.5612140229056203E-3</v>
      </c>
      <c r="AF117" s="19">
        <f t="shared" si="10"/>
        <v>56</v>
      </c>
      <c r="AG117" s="21">
        <v>1.508861449826736E-2</v>
      </c>
      <c r="AH117" s="21">
        <v>0.15335659220291978</v>
      </c>
    </row>
    <row r="118" spans="2:34" ht="17.850000000000001" customHeight="1">
      <c r="B118" s="4">
        <v>45441</v>
      </c>
      <c r="C118" s="5">
        <v>1587.9</v>
      </c>
      <c r="D118" s="9">
        <f t="shared" si="11"/>
        <v>2.4931951009739099E-2</v>
      </c>
      <c r="G118" s="4">
        <v>45441</v>
      </c>
      <c r="H118" s="5">
        <v>1335.1</v>
      </c>
      <c r="I118" s="9">
        <f t="shared" si="12"/>
        <v>1.2366267900327992E-3</v>
      </c>
      <c r="L118" s="4">
        <v>45441</v>
      </c>
      <c r="M118" s="5">
        <v>1225.0999999999999</v>
      </c>
      <c r="N118" s="9">
        <f t="shared" si="13"/>
        <v>1.8744498225645154E-2</v>
      </c>
      <c r="Q118" s="4">
        <v>45441</v>
      </c>
      <c r="R118" s="5">
        <v>2506.65</v>
      </c>
      <c r="S118" s="9">
        <f t="shared" si="14"/>
        <v>-7.9273250784357274E-3</v>
      </c>
      <c r="V118" s="4">
        <v>45441</v>
      </c>
      <c r="W118" s="3">
        <v>25.2</v>
      </c>
      <c r="X118" s="9">
        <f t="shared" si="15"/>
        <v>9.9701723198498508E-3</v>
      </c>
      <c r="AA118" s="4">
        <v>45441</v>
      </c>
      <c r="AB118" s="5">
        <v>22704.7</v>
      </c>
      <c r="AC118" s="2">
        <f t="shared" si="16"/>
        <v>-8.0473578649701855E-3</v>
      </c>
      <c r="AF118" s="19">
        <f t="shared" si="10"/>
        <v>57</v>
      </c>
      <c r="AG118" s="21">
        <v>1.6325881497356462E-2</v>
      </c>
      <c r="AH118" s="21">
        <v>0.24387361108726019</v>
      </c>
    </row>
    <row r="119" spans="2:34" ht="17.850000000000001" customHeight="1">
      <c r="B119" s="4">
        <v>45440</v>
      </c>
      <c r="C119" s="5">
        <v>1548.8</v>
      </c>
      <c r="D119" s="9">
        <f t="shared" si="11"/>
        <v>-1.1235712562303856E-2</v>
      </c>
      <c r="G119" s="4">
        <v>45440</v>
      </c>
      <c r="H119" s="5">
        <v>1333.45</v>
      </c>
      <c r="I119" s="9">
        <f t="shared" si="12"/>
        <v>-4.5641680429540851E-3</v>
      </c>
      <c r="L119" s="4">
        <v>45440</v>
      </c>
      <c r="M119" s="5">
        <v>1202.3499999999999</v>
      </c>
      <c r="N119" s="9">
        <f t="shared" si="13"/>
        <v>-9.18956711186617E-3</v>
      </c>
      <c r="Q119" s="4">
        <v>45440</v>
      </c>
      <c r="R119" s="5">
        <v>2526.6</v>
      </c>
      <c r="S119" s="9">
        <f t="shared" si="14"/>
        <v>-8.924672848397994E-3</v>
      </c>
      <c r="V119" s="4">
        <v>45440</v>
      </c>
      <c r="W119" s="3">
        <v>24.95</v>
      </c>
      <c r="X119" s="9">
        <f t="shared" si="15"/>
        <v>-1.393057353594691E-2</v>
      </c>
      <c r="AA119" s="4">
        <v>45440</v>
      </c>
      <c r="AB119" s="5">
        <v>22888.15</v>
      </c>
      <c r="AC119" s="2">
        <f t="shared" si="16"/>
        <v>-1.9336287086089532E-3</v>
      </c>
      <c r="AF119" s="19">
        <f t="shared" si="10"/>
        <v>58</v>
      </c>
      <c r="AG119" s="21">
        <v>1.4780463119483882E-2</v>
      </c>
      <c r="AH119" s="21">
        <v>3.4507699538875211E-2</v>
      </c>
    </row>
    <row r="120" spans="2:34" ht="17.850000000000001" customHeight="1">
      <c r="B120" s="4">
        <v>45439</v>
      </c>
      <c r="C120" s="5">
        <v>1566.3</v>
      </c>
      <c r="D120" s="9">
        <f t="shared" si="11"/>
        <v>-2.972057046150782E-2</v>
      </c>
      <c r="G120" s="4">
        <v>45439</v>
      </c>
      <c r="H120" s="5">
        <v>1339.55</v>
      </c>
      <c r="I120" s="9">
        <f t="shared" si="12"/>
        <v>3.7332935548965181E-4</v>
      </c>
      <c r="L120" s="4">
        <v>45439</v>
      </c>
      <c r="M120" s="5">
        <v>1213.45</v>
      </c>
      <c r="N120" s="9">
        <f t="shared" si="13"/>
        <v>-1.0370858051995406E-2</v>
      </c>
      <c r="Q120" s="4">
        <v>45439</v>
      </c>
      <c r="R120" s="5">
        <v>2549.25</v>
      </c>
      <c r="S120" s="9">
        <f t="shared" si="14"/>
        <v>-4.2471219663534092E-3</v>
      </c>
      <c r="V120" s="4">
        <v>45439</v>
      </c>
      <c r="W120" s="3">
        <v>25.3</v>
      </c>
      <c r="X120" s="9">
        <f t="shared" si="15"/>
        <v>-5.0106820054178866E-2</v>
      </c>
      <c r="AA120" s="4">
        <v>45439</v>
      </c>
      <c r="AB120" s="5">
        <v>22932.45</v>
      </c>
      <c r="AC120" s="2">
        <f t="shared" si="16"/>
        <v>-1.0743187662915156E-3</v>
      </c>
      <c r="AF120" s="19">
        <f t="shared" si="10"/>
        <v>59</v>
      </c>
      <c r="AG120" s="21">
        <v>1.3866382709209001E-2</v>
      </c>
      <c r="AH120" s="21">
        <v>0.11160075515492844</v>
      </c>
    </row>
    <row r="121" spans="2:34" ht="17.850000000000001" customHeight="1">
      <c r="B121" s="4">
        <v>45436</v>
      </c>
      <c r="C121" s="5">
        <v>1613.55</v>
      </c>
      <c r="D121" s="9">
        <f t="shared" si="11"/>
        <v>1.0122016750213285E-2</v>
      </c>
      <c r="G121" s="4">
        <v>45436</v>
      </c>
      <c r="H121" s="5">
        <v>1339.05</v>
      </c>
      <c r="I121" s="9">
        <f t="shared" si="12"/>
        <v>-7.3290381821533883E-3</v>
      </c>
      <c r="L121" s="4">
        <v>45436</v>
      </c>
      <c r="M121" s="5">
        <v>1226.0999999999999</v>
      </c>
      <c r="N121" s="9">
        <f t="shared" si="13"/>
        <v>-1.0143309265619216E-2</v>
      </c>
      <c r="Q121" s="4">
        <v>45436</v>
      </c>
      <c r="R121" s="5">
        <v>2560.1</v>
      </c>
      <c r="S121" s="9">
        <f t="shared" si="14"/>
        <v>-1.2827032707290711E-2</v>
      </c>
      <c r="V121" s="4">
        <v>45436</v>
      </c>
      <c r="W121" s="3">
        <v>26.6</v>
      </c>
      <c r="X121" s="9">
        <f t="shared" si="15"/>
        <v>7.5472056353831241E-3</v>
      </c>
      <c r="AA121" s="4">
        <v>45436</v>
      </c>
      <c r="AB121" s="5">
        <v>22957.1</v>
      </c>
      <c r="AC121" s="2">
        <f t="shared" si="16"/>
        <v>-4.5944725602593643E-4</v>
      </c>
      <c r="AF121" s="19">
        <f t="shared" si="10"/>
        <v>60</v>
      </c>
      <c r="AG121" s="21">
        <v>1.4609825150910439E-2</v>
      </c>
      <c r="AH121" s="21">
        <v>5.1465771973798827E-3</v>
      </c>
    </row>
    <row r="122" spans="2:34" ht="17.850000000000001" customHeight="1">
      <c r="B122" s="4">
        <v>45435</v>
      </c>
      <c r="C122" s="5">
        <v>1597.3</v>
      </c>
      <c r="D122" s="9">
        <f t="shared" si="11"/>
        <v>-1.5530191620442342E-2</v>
      </c>
      <c r="G122" s="4">
        <v>45435</v>
      </c>
      <c r="H122" s="5">
        <v>1348.9</v>
      </c>
      <c r="I122" s="9">
        <f t="shared" si="12"/>
        <v>2.7467446095194364E-3</v>
      </c>
      <c r="L122" s="4">
        <v>45435</v>
      </c>
      <c r="M122" s="5">
        <v>1238.5999999999999</v>
      </c>
      <c r="N122" s="9">
        <f t="shared" si="13"/>
        <v>1.1612457424090733E-2</v>
      </c>
      <c r="Q122" s="4">
        <v>45435</v>
      </c>
      <c r="R122" s="5">
        <v>2593.15</v>
      </c>
      <c r="S122" s="9">
        <f t="shared" si="14"/>
        <v>-9.269899120402136E-3</v>
      </c>
      <c r="V122" s="4">
        <v>45435</v>
      </c>
      <c r="W122" s="3">
        <v>26.4</v>
      </c>
      <c r="X122" s="9">
        <f t="shared" si="15"/>
        <v>-3.7807228399060443E-3</v>
      </c>
      <c r="AA122" s="4">
        <v>45435</v>
      </c>
      <c r="AB122" s="5">
        <v>22967.65</v>
      </c>
      <c r="AC122" s="2">
        <f t="shared" si="16"/>
        <v>1.6234147702677632E-2</v>
      </c>
      <c r="AF122" s="19">
        <f t="shared" si="10"/>
        <v>61</v>
      </c>
      <c r="AG122" s="21">
        <v>1.502960513054832E-2</v>
      </c>
      <c r="AH122" s="21">
        <v>8.9480731653923548E-2</v>
      </c>
    </row>
    <row r="123" spans="2:34" ht="17.850000000000001" customHeight="1">
      <c r="B123" s="4">
        <v>45434</v>
      </c>
      <c r="C123" s="5">
        <v>1622.3</v>
      </c>
      <c r="D123" s="9">
        <f t="shared" si="11"/>
        <v>3.2514531454101804E-2</v>
      </c>
      <c r="G123" s="4">
        <v>45434</v>
      </c>
      <c r="H123" s="5">
        <v>1345.2</v>
      </c>
      <c r="I123" s="9">
        <f t="shared" si="12"/>
        <v>-3.0432385706270094E-3</v>
      </c>
      <c r="L123" s="4">
        <v>45434</v>
      </c>
      <c r="M123" s="5">
        <v>1224.3</v>
      </c>
      <c r="N123" s="9">
        <f t="shared" si="13"/>
        <v>-4.5310802061380773E-2</v>
      </c>
      <c r="Q123" s="4">
        <v>45434</v>
      </c>
      <c r="R123" s="5">
        <v>2617.3000000000002</v>
      </c>
      <c r="S123" s="9">
        <f t="shared" si="14"/>
        <v>4.5570377749176456E-3</v>
      </c>
      <c r="V123" s="4">
        <v>45434</v>
      </c>
      <c r="W123" s="3">
        <v>26.5</v>
      </c>
      <c r="X123" s="9">
        <f t="shared" si="15"/>
        <v>1.5209418663528708E-2</v>
      </c>
      <c r="AA123" s="4">
        <v>45434</v>
      </c>
      <c r="AB123" s="5">
        <v>22597.8</v>
      </c>
      <c r="AC123" s="2">
        <f t="shared" si="16"/>
        <v>3.0469688528972257E-3</v>
      </c>
      <c r="AF123" s="19">
        <f t="shared" si="10"/>
        <v>62</v>
      </c>
      <c r="AG123" s="21">
        <v>1.4308394733160054E-2</v>
      </c>
      <c r="AH123" s="21">
        <v>2.282824059683887E-2</v>
      </c>
    </row>
    <row r="124" spans="2:34" ht="17.850000000000001" customHeight="1">
      <c r="B124" s="4">
        <v>45433</v>
      </c>
      <c r="C124" s="5">
        <v>1570.4</v>
      </c>
      <c r="D124" s="9">
        <f t="shared" si="11"/>
        <v>2.0814983672166786E-2</v>
      </c>
      <c r="G124" s="4">
        <v>45433</v>
      </c>
      <c r="H124" s="5">
        <v>1349.3</v>
      </c>
      <c r="I124" s="9">
        <f t="shared" si="12"/>
        <v>1.7683034266863885E-2</v>
      </c>
      <c r="L124" s="4">
        <v>45433</v>
      </c>
      <c r="M124" s="5">
        <v>1281.05</v>
      </c>
      <c r="N124" s="9">
        <f t="shared" si="13"/>
        <v>-1.3375662224957311E-2</v>
      </c>
      <c r="Q124" s="4">
        <v>45433</v>
      </c>
      <c r="R124" s="5">
        <v>2605.4</v>
      </c>
      <c r="S124" s="9">
        <f t="shared" si="14"/>
        <v>-7.3994391315869252E-3</v>
      </c>
      <c r="V124" s="4">
        <v>45433</v>
      </c>
      <c r="W124" s="3">
        <v>26.1</v>
      </c>
      <c r="X124" s="9">
        <f t="shared" si="15"/>
        <v>-1.9138761822840532E-3</v>
      </c>
      <c r="AA124" s="4">
        <v>45433</v>
      </c>
      <c r="AB124" s="5">
        <v>22529.05</v>
      </c>
      <c r="AC124" s="2">
        <f t="shared" si="16"/>
        <v>1.2013934053743151E-3</v>
      </c>
      <c r="AF124" s="19">
        <f t="shared" si="10"/>
        <v>63</v>
      </c>
      <c r="AG124" s="21">
        <v>1.4675858190036917E-2</v>
      </c>
      <c r="AH124" s="21">
        <v>0.17692803500993337</v>
      </c>
    </row>
    <row r="125" spans="2:34" ht="17.850000000000001" customHeight="1">
      <c r="B125" s="4">
        <v>45430</v>
      </c>
      <c r="C125" s="5">
        <v>1538.05</v>
      </c>
      <c r="D125" s="9">
        <f t="shared" si="11"/>
        <v>-1.4651094651768963E-2</v>
      </c>
      <c r="G125" s="4">
        <v>45430</v>
      </c>
      <c r="H125" s="5">
        <v>1325.65</v>
      </c>
      <c r="I125" s="9">
        <f t="shared" si="12"/>
        <v>5.281823106267861E-4</v>
      </c>
      <c r="L125" s="4">
        <v>45430</v>
      </c>
      <c r="M125" s="5">
        <v>1298.3</v>
      </c>
      <c r="N125" s="9">
        <f t="shared" si="13"/>
        <v>1.2634357885592471E-2</v>
      </c>
      <c r="Q125" s="4">
        <v>45430</v>
      </c>
      <c r="R125" s="5">
        <v>2624.75</v>
      </c>
      <c r="S125" s="9">
        <f t="shared" si="14"/>
        <v>-3.6697986671039165E-3</v>
      </c>
      <c r="V125" s="4">
        <v>45430</v>
      </c>
      <c r="W125" s="3">
        <v>26.15</v>
      </c>
      <c r="X125" s="9">
        <f t="shared" si="15"/>
        <v>0</v>
      </c>
      <c r="AA125" s="4">
        <v>45430</v>
      </c>
      <c r="AB125" s="5">
        <v>22502</v>
      </c>
      <c r="AC125" s="2">
        <f t="shared" si="16"/>
        <v>1.5966877687512294E-3</v>
      </c>
      <c r="AF125" s="19">
        <f t="shared" si="10"/>
        <v>64</v>
      </c>
      <c r="AG125" s="21">
        <v>1.4836388752339913E-2</v>
      </c>
      <c r="AH125" s="21">
        <v>6.3871984952447614E-2</v>
      </c>
    </row>
    <row r="126" spans="2:34" ht="17.850000000000001" customHeight="1">
      <c r="B126" s="4">
        <v>45429</v>
      </c>
      <c r="C126" s="5">
        <v>1560.75</v>
      </c>
      <c r="D126" s="9">
        <f t="shared" si="11"/>
        <v>1.8788245271345247E-2</v>
      </c>
      <c r="G126" s="4">
        <v>45429</v>
      </c>
      <c r="H126" s="5">
        <v>1324.95</v>
      </c>
      <c r="I126" s="9">
        <f t="shared" si="12"/>
        <v>1.8508381267964462E-3</v>
      </c>
      <c r="L126" s="4">
        <v>45429</v>
      </c>
      <c r="M126" s="5">
        <v>1282</v>
      </c>
      <c r="N126" s="9">
        <f t="shared" si="13"/>
        <v>4.1035719528619684E-3</v>
      </c>
      <c r="Q126" s="4">
        <v>45429</v>
      </c>
      <c r="R126" s="5">
        <v>2634.4</v>
      </c>
      <c r="S126" s="9">
        <f t="shared" si="14"/>
        <v>3.2698405621444352E-3</v>
      </c>
      <c r="V126" s="4">
        <v>45429</v>
      </c>
      <c r="W126" s="3">
        <v>26.15</v>
      </c>
      <c r="X126" s="9">
        <f t="shared" si="15"/>
        <v>1.1538589556493587E-2</v>
      </c>
      <c r="AA126" s="4">
        <v>45429</v>
      </c>
      <c r="AB126" s="5">
        <v>22466.1</v>
      </c>
      <c r="AC126" s="2">
        <f t="shared" si="16"/>
        <v>2.7746872879504058E-3</v>
      </c>
      <c r="AF126" s="19">
        <f t="shared" si="10"/>
        <v>65</v>
      </c>
      <c r="AG126" s="21">
        <v>1.5530824228487268E-2</v>
      </c>
      <c r="AH126" s="21">
        <v>1.813193169725439E-2</v>
      </c>
    </row>
    <row r="127" spans="2:34" ht="17.850000000000001" customHeight="1">
      <c r="B127" s="4">
        <v>45428</v>
      </c>
      <c r="C127" s="5">
        <v>1531.7</v>
      </c>
      <c r="D127" s="9">
        <f t="shared" si="11"/>
        <v>4.6504471247116153E-2</v>
      </c>
      <c r="G127" s="4">
        <v>45428</v>
      </c>
      <c r="H127" s="5">
        <v>1322.5</v>
      </c>
      <c r="I127" s="9">
        <f t="shared" si="12"/>
        <v>2.8609536490751097E-2</v>
      </c>
      <c r="L127" s="4">
        <v>45428</v>
      </c>
      <c r="M127" s="5">
        <v>1276.75</v>
      </c>
      <c r="N127" s="9">
        <f t="shared" si="13"/>
        <v>-1.4694713182836324E-2</v>
      </c>
      <c r="Q127" s="4">
        <v>45428</v>
      </c>
      <c r="R127" s="5">
        <v>2625.8</v>
      </c>
      <c r="S127" s="9">
        <f t="shared" si="14"/>
        <v>-9.1358970952754059E-4</v>
      </c>
      <c r="V127" s="4">
        <v>45428</v>
      </c>
      <c r="W127" s="3">
        <v>25.85</v>
      </c>
      <c r="X127" s="9">
        <f t="shared" si="15"/>
        <v>1.9361090268664007E-3</v>
      </c>
      <c r="AA127" s="4">
        <v>45428</v>
      </c>
      <c r="AB127" s="5">
        <v>22403.85</v>
      </c>
      <c r="AC127" s="2">
        <f t="shared" si="16"/>
        <v>9.115755746059738E-3</v>
      </c>
      <c r="AF127" s="19">
        <f t="shared" ref="AF127:AF190" si="17">AF126+1</f>
        <v>66</v>
      </c>
      <c r="AG127" s="21">
        <v>1.5086117241852657E-2</v>
      </c>
      <c r="AH127" s="21">
        <v>4.7292434274354873E-2</v>
      </c>
    </row>
    <row r="128" spans="2:34" ht="17.850000000000001" customHeight="1">
      <c r="B128" s="4">
        <v>45427</v>
      </c>
      <c r="C128" s="5">
        <v>1462.1</v>
      </c>
      <c r="D128" s="9">
        <f t="shared" si="11"/>
        <v>7.3051042462090557E-2</v>
      </c>
      <c r="G128" s="4">
        <v>45427</v>
      </c>
      <c r="H128" s="5">
        <v>1285.2</v>
      </c>
      <c r="I128" s="9">
        <f t="shared" si="12"/>
        <v>-9.4864514103511783E-3</v>
      </c>
      <c r="L128" s="4">
        <v>45427</v>
      </c>
      <c r="M128" s="5">
        <v>1295.6500000000001</v>
      </c>
      <c r="N128" s="9">
        <f t="shared" si="13"/>
        <v>5.1063807796785134E-2</v>
      </c>
      <c r="Q128" s="4">
        <v>45427</v>
      </c>
      <c r="R128" s="5">
        <v>2628.2</v>
      </c>
      <c r="S128" s="9">
        <f t="shared" si="14"/>
        <v>1.2944985626455738E-3</v>
      </c>
      <c r="V128" s="4">
        <v>45427</v>
      </c>
      <c r="W128" s="3">
        <v>25.8</v>
      </c>
      <c r="X128" s="9">
        <f t="shared" si="15"/>
        <v>7.782140442054949E-3</v>
      </c>
      <c r="AA128" s="4">
        <v>45427</v>
      </c>
      <c r="AB128" s="5">
        <v>22200.55</v>
      </c>
      <c r="AC128" s="2">
        <f t="shared" si="16"/>
        <v>-7.7895650787794773E-4</v>
      </c>
      <c r="AF128" s="19">
        <f t="shared" si="17"/>
        <v>67</v>
      </c>
      <c r="AG128" s="21">
        <v>1.7097330660859961E-2</v>
      </c>
      <c r="AH128" s="21">
        <v>8.5602070435517777E-2</v>
      </c>
    </row>
    <row r="129" spans="2:34" ht="17.850000000000001" customHeight="1">
      <c r="B129" s="4">
        <v>45426</v>
      </c>
      <c r="C129" s="5">
        <v>1359.1</v>
      </c>
      <c r="D129" s="9">
        <f t="shared" si="11"/>
        <v>2.5787686249177141E-2</v>
      </c>
      <c r="G129" s="4">
        <v>45426</v>
      </c>
      <c r="H129" s="5">
        <v>1297.45</v>
      </c>
      <c r="I129" s="9">
        <f t="shared" si="12"/>
        <v>-1.3892035662847232E-2</v>
      </c>
      <c r="L129" s="4">
        <v>45426</v>
      </c>
      <c r="M129" s="5">
        <v>1231.1500000000001</v>
      </c>
      <c r="N129" s="9">
        <f t="shared" si="13"/>
        <v>1.9935032601195973E-2</v>
      </c>
      <c r="Q129" s="4">
        <v>45426</v>
      </c>
      <c r="R129" s="5">
        <v>2624.8</v>
      </c>
      <c r="S129" s="9">
        <f t="shared" si="14"/>
        <v>-8.2522023500673919E-3</v>
      </c>
      <c r="V129" s="4">
        <v>45426</v>
      </c>
      <c r="W129" s="3">
        <v>25.6</v>
      </c>
      <c r="X129" s="9">
        <f t="shared" si="15"/>
        <v>4.8009219186360662E-2</v>
      </c>
      <c r="AA129" s="4">
        <v>45426</v>
      </c>
      <c r="AB129" s="5">
        <v>22217.85</v>
      </c>
      <c r="AC129" s="2">
        <f t="shared" si="16"/>
        <v>5.1351702014188691E-3</v>
      </c>
      <c r="AF129" s="19">
        <f t="shared" si="17"/>
        <v>68</v>
      </c>
      <c r="AG129" s="21">
        <v>1.5849872404115627E-2</v>
      </c>
      <c r="AH129" s="21">
        <v>0.16814875507622629</v>
      </c>
    </row>
    <row r="130" spans="2:34" ht="17.850000000000001" customHeight="1">
      <c r="B130" s="4">
        <v>45425</v>
      </c>
      <c r="C130" s="5">
        <v>1324.5</v>
      </c>
      <c r="D130" s="9">
        <f t="shared" si="11"/>
        <v>-4.5197817056195182E-3</v>
      </c>
      <c r="G130" s="4">
        <v>45425</v>
      </c>
      <c r="H130" s="5">
        <v>1315.6</v>
      </c>
      <c r="I130" s="9">
        <f t="shared" si="12"/>
        <v>2.112457091285963E-2</v>
      </c>
      <c r="L130" s="4">
        <v>45425</v>
      </c>
      <c r="M130" s="5">
        <v>1206.8499999999999</v>
      </c>
      <c r="N130" s="9">
        <f t="shared" si="13"/>
        <v>-2.155821195364362E-2</v>
      </c>
      <c r="Q130" s="4">
        <v>45425</v>
      </c>
      <c r="R130" s="5">
        <v>2646.55</v>
      </c>
      <c r="S130" s="9">
        <f t="shared" si="14"/>
        <v>-7.0409568336251161E-3</v>
      </c>
      <c r="V130" s="4">
        <v>45425</v>
      </c>
      <c r="W130" s="3">
        <v>24.4</v>
      </c>
      <c r="X130" s="9">
        <f t="shared" si="15"/>
        <v>-2.2290689898371512E-2</v>
      </c>
      <c r="AA130" s="4">
        <v>45425</v>
      </c>
      <c r="AB130" s="5">
        <v>22104.05</v>
      </c>
      <c r="AC130" s="2">
        <f t="shared" si="16"/>
        <v>2.2124478982964036E-3</v>
      </c>
      <c r="AF130" s="19">
        <f t="shared" si="17"/>
        <v>69</v>
      </c>
      <c r="AG130" s="21">
        <v>1.5215484932854611E-2</v>
      </c>
      <c r="AH130" s="21">
        <v>1.1286828184656948E-2</v>
      </c>
    </row>
    <row r="131" spans="2:34" ht="17.850000000000001" customHeight="1">
      <c r="B131" s="4">
        <v>45422</v>
      </c>
      <c r="C131" s="5">
        <v>1330.5</v>
      </c>
      <c r="D131" s="9">
        <f t="shared" si="11"/>
        <v>1.3316380477679178E-2</v>
      </c>
      <c r="G131" s="4">
        <v>45422</v>
      </c>
      <c r="H131" s="5">
        <v>1288.0999999999999</v>
      </c>
      <c r="I131" s="9">
        <f t="shared" si="12"/>
        <v>-9.0806087748844157E-3</v>
      </c>
      <c r="L131" s="4">
        <v>45422</v>
      </c>
      <c r="M131" s="5">
        <v>1233.1500000000001</v>
      </c>
      <c r="N131" s="9">
        <f t="shared" si="13"/>
        <v>1.9406160467111317E-2</v>
      </c>
      <c r="Q131" s="4">
        <v>45422</v>
      </c>
      <c r="R131" s="5">
        <v>2665.25</v>
      </c>
      <c r="S131" s="9">
        <f t="shared" si="14"/>
        <v>8.5345808504681091E-3</v>
      </c>
      <c r="V131" s="4">
        <v>45422</v>
      </c>
      <c r="W131" s="3">
        <v>24.95</v>
      </c>
      <c r="X131" s="9">
        <f t="shared" si="15"/>
        <v>8.0483331828284151E-3</v>
      </c>
      <c r="AA131" s="4">
        <v>45422</v>
      </c>
      <c r="AB131" s="5">
        <v>22055.200000000001</v>
      </c>
      <c r="AC131" s="2">
        <f t="shared" si="16"/>
        <v>4.4396349451461085E-3</v>
      </c>
      <c r="AF131" s="19">
        <f t="shared" si="17"/>
        <v>70</v>
      </c>
      <c r="AG131" s="21">
        <v>1.5112618237528349E-2</v>
      </c>
      <c r="AH131" s="21">
        <v>1.8634021571853863E-2</v>
      </c>
    </row>
    <row r="132" spans="2:34" ht="17.850000000000001" customHeight="1">
      <c r="B132" s="4">
        <v>45421</v>
      </c>
      <c r="C132" s="5">
        <v>1312.9</v>
      </c>
      <c r="D132" s="9">
        <f t="shared" ref="D132:D195" si="18">LN(C132/C133)</f>
        <v>-2.5530101694862507E-2</v>
      </c>
      <c r="G132" s="4">
        <v>45421</v>
      </c>
      <c r="H132" s="5">
        <v>1299.8499999999999</v>
      </c>
      <c r="I132" s="9">
        <f t="shared" ref="I132:I195" si="19">LN(H132/H133)</f>
        <v>-1.8672899838774525E-2</v>
      </c>
      <c r="L132" s="4">
        <v>45421</v>
      </c>
      <c r="M132" s="5">
        <v>1209.45</v>
      </c>
      <c r="N132" s="9">
        <f t="shared" ref="N132:N195" si="20">LN(M132/M133)</f>
        <v>-3.2297609192341918E-2</v>
      </c>
      <c r="Q132" s="4">
        <v>45421</v>
      </c>
      <c r="R132" s="5">
        <v>2642.6</v>
      </c>
      <c r="S132" s="9">
        <f t="shared" ref="S132:S195" si="21">LN(R132/R133)</f>
        <v>-2.789385969970553E-2</v>
      </c>
      <c r="V132" s="4">
        <v>45421</v>
      </c>
      <c r="W132" s="3">
        <v>24.75</v>
      </c>
      <c r="X132" s="9">
        <f t="shared" ref="X132:X195" si="22">LN(W132/W133)</f>
        <v>-3.9609138095045827E-2</v>
      </c>
      <c r="AA132" s="4">
        <v>45421</v>
      </c>
      <c r="AB132" s="5">
        <v>21957.5</v>
      </c>
      <c r="AC132" s="2">
        <f t="shared" ref="AC132:AC195" si="23">LN(AB132/AB133)</f>
        <v>-1.5590012996666094E-2</v>
      </c>
      <c r="AF132" s="19">
        <f t="shared" si="17"/>
        <v>71</v>
      </c>
      <c r="AG132" s="21">
        <v>1.5631205872057276E-2</v>
      </c>
      <c r="AH132" s="21">
        <v>0.19866115997716521</v>
      </c>
    </row>
    <row r="133" spans="2:34" ht="17.850000000000001" customHeight="1">
      <c r="B133" s="4">
        <v>45420</v>
      </c>
      <c r="C133" s="5">
        <v>1346.85</v>
      </c>
      <c r="D133" s="9">
        <f t="shared" si="18"/>
        <v>1.0148962154215723E-2</v>
      </c>
      <c r="G133" s="4">
        <v>45420</v>
      </c>
      <c r="H133" s="5">
        <v>1324.35</v>
      </c>
      <c r="I133" s="9">
        <f t="shared" si="19"/>
        <v>1.3072578335503239E-2</v>
      </c>
      <c r="L133" s="4">
        <v>45420</v>
      </c>
      <c r="M133" s="5">
        <v>1249.1500000000001</v>
      </c>
      <c r="N133" s="9">
        <f t="shared" si="20"/>
        <v>2.0015612244312863E-4</v>
      </c>
      <c r="Q133" s="4">
        <v>45420</v>
      </c>
      <c r="R133" s="5">
        <v>2717.35</v>
      </c>
      <c r="S133" s="9">
        <f t="shared" si="21"/>
        <v>-1.5718456066624784E-2</v>
      </c>
      <c r="V133" s="4">
        <v>45420</v>
      </c>
      <c r="W133" s="3">
        <v>25.75</v>
      </c>
      <c r="X133" s="9">
        <f t="shared" si="22"/>
        <v>3.8910554929667217E-3</v>
      </c>
      <c r="AA133" s="4">
        <v>45420</v>
      </c>
      <c r="AB133" s="5">
        <v>22302.5</v>
      </c>
      <c r="AC133" s="2">
        <f t="shared" si="23"/>
        <v>0</v>
      </c>
      <c r="AF133" s="19">
        <f t="shared" si="17"/>
        <v>72</v>
      </c>
      <c r="AG133" s="21">
        <v>1.526734671108252E-2</v>
      </c>
      <c r="AH133" s="21">
        <v>0.11828479791963173</v>
      </c>
    </row>
    <row r="134" spans="2:34" ht="17.850000000000001" customHeight="1">
      <c r="B134" s="4">
        <v>45419</v>
      </c>
      <c r="C134" s="5">
        <v>1333.25</v>
      </c>
      <c r="D134" s="9">
        <f t="shared" si="18"/>
        <v>-2.7081674296000394E-2</v>
      </c>
      <c r="G134" s="4">
        <v>45419</v>
      </c>
      <c r="H134" s="5">
        <v>1307.1500000000001</v>
      </c>
      <c r="I134" s="9">
        <f t="shared" si="19"/>
        <v>-1.01991217854349E-2</v>
      </c>
      <c r="L134" s="4">
        <v>45419</v>
      </c>
      <c r="M134" s="5">
        <v>1248.9000000000001</v>
      </c>
      <c r="N134" s="9">
        <f t="shared" si="20"/>
        <v>7.0308238440287361E-3</v>
      </c>
      <c r="Q134" s="4">
        <v>45419</v>
      </c>
      <c r="R134" s="5">
        <v>2760.4</v>
      </c>
      <c r="S134" s="9">
        <f t="shared" si="21"/>
        <v>-8.1898175808886534E-3</v>
      </c>
      <c r="V134" s="4">
        <v>45419</v>
      </c>
      <c r="W134" s="3">
        <v>25.65</v>
      </c>
      <c r="X134" s="9">
        <f t="shared" si="22"/>
        <v>-7.7670293376596589E-3</v>
      </c>
      <c r="AA134" s="4">
        <v>45419</v>
      </c>
      <c r="AB134" s="5">
        <v>22302.5</v>
      </c>
      <c r="AC134" s="2">
        <f t="shared" si="23"/>
        <v>-6.2666144663355581E-3</v>
      </c>
      <c r="AF134" s="19">
        <f t="shared" si="17"/>
        <v>73</v>
      </c>
      <c r="AG134" s="21">
        <v>2.0633450086431686E-2</v>
      </c>
      <c r="AH134" s="21">
        <v>0.20483657370033703</v>
      </c>
    </row>
    <row r="135" spans="2:34" ht="17.850000000000001" customHeight="1">
      <c r="B135" s="4">
        <v>45418</v>
      </c>
      <c r="C135" s="5">
        <v>1369.85</v>
      </c>
      <c r="D135" s="9">
        <f t="shared" si="18"/>
        <v>-1.7224959978719284E-2</v>
      </c>
      <c r="G135" s="4">
        <v>45418</v>
      </c>
      <c r="H135" s="5">
        <v>1320.55</v>
      </c>
      <c r="I135" s="9">
        <f t="shared" si="19"/>
        <v>-4.9209805100187639E-4</v>
      </c>
      <c r="L135" s="4">
        <v>45418</v>
      </c>
      <c r="M135" s="5">
        <v>1240.1500000000001</v>
      </c>
      <c r="N135" s="9">
        <f t="shared" si="20"/>
        <v>-2.7282372950592552E-2</v>
      </c>
      <c r="Q135" s="4">
        <v>45418</v>
      </c>
      <c r="R135" s="5">
        <v>2783.1</v>
      </c>
      <c r="S135" s="9">
        <f t="shared" si="21"/>
        <v>-6.428932541033024E-3</v>
      </c>
      <c r="V135" s="4">
        <v>45418</v>
      </c>
      <c r="W135" s="3">
        <v>25.85</v>
      </c>
      <c r="X135" s="9">
        <f t="shared" si="22"/>
        <v>-3.6091286562372822E-2</v>
      </c>
      <c r="AA135" s="4">
        <v>45418</v>
      </c>
      <c r="AB135" s="5">
        <v>22442.7</v>
      </c>
      <c r="AC135" s="2">
        <f t="shared" si="23"/>
        <v>-1.476005170173867E-3</v>
      </c>
      <c r="AF135" s="19">
        <f t="shared" si="17"/>
        <v>74</v>
      </c>
      <c r="AG135" s="21">
        <v>1.540637134271064E-2</v>
      </c>
      <c r="AH135" s="21">
        <v>0.11172295660920231</v>
      </c>
    </row>
    <row r="136" spans="2:34" ht="17.850000000000001" customHeight="1">
      <c r="B136" s="4">
        <v>45415</v>
      </c>
      <c r="C136" s="5">
        <v>1393.65</v>
      </c>
      <c r="D136" s="9">
        <f t="shared" si="18"/>
        <v>-8.7514623304304987E-3</v>
      </c>
      <c r="G136" s="4">
        <v>45415</v>
      </c>
      <c r="H136" s="5">
        <v>1321.2</v>
      </c>
      <c r="I136" s="9">
        <f t="shared" si="19"/>
        <v>-1.4763326685336637E-2</v>
      </c>
      <c r="L136" s="4">
        <v>45415</v>
      </c>
      <c r="M136" s="5">
        <v>1274.45</v>
      </c>
      <c r="N136" s="9">
        <f t="shared" si="20"/>
        <v>3.6946822942490304E-3</v>
      </c>
      <c r="Q136" s="4">
        <v>45415</v>
      </c>
      <c r="R136" s="5">
        <v>2801.05</v>
      </c>
      <c r="S136" s="9">
        <f t="shared" si="21"/>
        <v>-2.1299194547399647E-2</v>
      </c>
      <c r="V136" s="4">
        <v>45415</v>
      </c>
      <c r="W136" s="3">
        <v>26.8</v>
      </c>
      <c r="X136" s="9">
        <f t="shared" si="22"/>
        <v>-5.581409838195152E-3</v>
      </c>
      <c r="AA136" s="4">
        <v>45415</v>
      </c>
      <c r="AB136" s="5">
        <v>22475.85</v>
      </c>
      <c r="AC136" s="2">
        <f t="shared" si="23"/>
        <v>-7.6389791301331271E-3</v>
      </c>
      <c r="AF136" s="19">
        <f t="shared" si="17"/>
        <v>75</v>
      </c>
      <c r="AG136" s="21">
        <v>1.5270547741126381E-2</v>
      </c>
      <c r="AH136" s="21">
        <v>0.20449345604389124</v>
      </c>
    </row>
    <row r="137" spans="2:34" ht="17.850000000000001" customHeight="1">
      <c r="B137" s="4">
        <v>45414</v>
      </c>
      <c r="C137" s="5">
        <v>1405.9</v>
      </c>
      <c r="D137" s="9">
        <f t="shared" si="18"/>
        <v>2.6122434355402957E-2</v>
      </c>
      <c r="G137" s="4">
        <v>45414</v>
      </c>
      <c r="H137" s="5">
        <v>1340.85</v>
      </c>
      <c r="I137" s="9">
        <f t="shared" si="19"/>
        <v>-1.5026189455098473E-2</v>
      </c>
      <c r="L137" s="4">
        <v>45414</v>
      </c>
      <c r="M137" s="5">
        <v>1269.75</v>
      </c>
      <c r="N137" s="9">
        <f t="shared" si="20"/>
        <v>-5.184411282321528E-3</v>
      </c>
      <c r="Q137" s="4">
        <v>45414</v>
      </c>
      <c r="R137" s="5">
        <v>2861.35</v>
      </c>
      <c r="S137" s="9">
        <f t="shared" si="21"/>
        <v>7.7413377510111764E-2</v>
      </c>
      <c r="V137" s="4">
        <v>45414</v>
      </c>
      <c r="W137" s="3">
        <v>26.95</v>
      </c>
      <c r="X137" s="9">
        <f t="shared" si="22"/>
        <v>-1.2903404835907954E-2</v>
      </c>
      <c r="AA137" s="4">
        <v>45414</v>
      </c>
      <c r="AB137" s="5">
        <v>22648.2</v>
      </c>
      <c r="AC137" s="2">
        <f t="shared" si="23"/>
        <v>1.9158935479583357E-3</v>
      </c>
      <c r="AF137" s="19">
        <f t="shared" si="17"/>
        <v>76</v>
      </c>
      <c r="AG137" s="21">
        <v>1.558098750698194E-2</v>
      </c>
      <c r="AH137" s="21">
        <v>8.6302743398553955E-2</v>
      </c>
    </row>
    <row r="138" spans="2:34" ht="17.850000000000001" customHeight="1">
      <c r="B138" s="4">
        <v>45412</v>
      </c>
      <c r="C138" s="5">
        <v>1369.65</v>
      </c>
      <c r="D138" s="9">
        <f t="shared" si="18"/>
        <v>1.0679980401790693E-2</v>
      </c>
      <c r="G138" s="4">
        <v>45412</v>
      </c>
      <c r="H138" s="5">
        <v>1361.15</v>
      </c>
      <c r="I138" s="9">
        <f t="shared" si="19"/>
        <v>-1.1359400411827831E-2</v>
      </c>
      <c r="L138" s="4">
        <v>45412</v>
      </c>
      <c r="M138" s="5">
        <v>1276.3499999999999</v>
      </c>
      <c r="N138" s="9">
        <f t="shared" si="20"/>
        <v>7.3525406425369736E-3</v>
      </c>
      <c r="Q138" s="4">
        <v>45412</v>
      </c>
      <c r="R138" s="5">
        <v>2648.2</v>
      </c>
      <c r="S138" s="9">
        <f t="shared" si="21"/>
        <v>8.7802204422881402E-3</v>
      </c>
      <c r="V138" s="4">
        <v>45412</v>
      </c>
      <c r="W138" s="3">
        <v>27.3</v>
      </c>
      <c r="X138" s="9">
        <f t="shared" si="22"/>
        <v>-9.1158334080094928E-3</v>
      </c>
      <c r="AA138" s="4">
        <v>45412</v>
      </c>
      <c r="AB138" s="5">
        <v>22604.85</v>
      </c>
      <c r="AC138" s="2">
        <f t="shared" si="23"/>
        <v>-1.7039337135533136E-3</v>
      </c>
      <c r="AF138" s="19">
        <f t="shared" si="17"/>
        <v>77</v>
      </c>
      <c r="AG138" s="21">
        <v>1.5760041562056747E-2</v>
      </c>
      <c r="AH138" s="21">
        <v>0.17096250340358898</v>
      </c>
    </row>
    <row r="139" spans="2:34" ht="17.850000000000001" customHeight="1">
      <c r="B139" s="4">
        <v>45411</v>
      </c>
      <c r="C139" s="5">
        <v>1355.1</v>
      </c>
      <c r="D139" s="9">
        <f t="shared" si="18"/>
        <v>-5.3358974050709386E-3</v>
      </c>
      <c r="G139" s="4">
        <v>45411</v>
      </c>
      <c r="H139" s="5">
        <v>1376.7</v>
      </c>
      <c r="I139" s="9">
        <f t="shared" si="19"/>
        <v>-1.8816550561643667E-2</v>
      </c>
      <c r="L139" s="4">
        <v>45411</v>
      </c>
      <c r="M139" s="5">
        <v>1267</v>
      </c>
      <c r="N139" s="9">
        <f t="shared" si="20"/>
        <v>2.6472016416650913E-2</v>
      </c>
      <c r="Q139" s="4">
        <v>45411</v>
      </c>
      <c r="R139" s="5">
        <v>2625.05</v>
      </c>
      <c r="S139" s="9">
        <f t="shared" si="21"/>
        <v>-3.8781106719303396E-3</v>
      </c>
      <c r="V139" s="4">
        <v>45411</v>
      </c>
      <c r="W139" s="3">
        <v>27.55</v>
      </c>
      <c r="X139" s="9">
        <f t="shared" si="22"/>
        <v>-5.4298775943692878E-3</v>
      </c>
      <c r="AA139" s="4">
        <v>45411</v>
      </c>
      <c r="AB139" s="5">
        <v>22643.4</v>
      </c>
      <c r="AC139" s="2">
        <f t="shared" si="23"/>
        <v>9.9172312481621942E-3</v>
      </c>
      <c r="AF139" s="19">
        <f t="shared" si="17"/>
        <v>78</v>
      </c>
      <c r="AG139" s="21">
        <v>2.1271317763010777E-2</v>
      </c>
      <c r="AH139" s="21">
        <v>0.20558102191925062</v>
      </c>
    </row>
    <row r="140" spans="2:34" ht="17.850000000000001" customHeight="1">
      <c r="B140" s="4">
        <v>45408</v>
      </c>
      <c r="C140" s="5">
        <v>1362.35</v>
      </c>
      <c r="D140" s="9">
        <f t="shared" si="18"/>
        <v>9.5140477216165992E-3</v>
      </c>
      <c r="G140" s="4">
        <v>45408</v>
      </c>
      <c r="H140" s="5">
        <v>1402.85</v>
      </c>
      <c r="I140" s="9">
        <f t="shared" si="19"/>
        <v>-4.6582002623809576E-3</v>
      </c>
      <c r="L140" s="4">
        <v>45408</v>
      </c>
      <c r="M140" s="5">
        <v>1233.9000000000001</v>
      </c>
      <c r="N140" s="9">
        <f t="shared" si="20"/>
        <v>6.9418442214108714E-2</v>
      </c>
      <c r="Q140" s="4">
        <v>45408</v>
      </c>
      <c r="R140" s="5">
        <v>2635.25</v>
      </c>
      <c r="S140" s="9">
        <f t="shared" si="21"/>
        <v>-7.8996517699365838E-3</v>
      </c>
      <c r="V140" s="4">
        <v>45408</v>
      </c>
      <c r="W140" s="3">
        <v>27.7</v>
      </c>
      <c r="X140" s="9">
        <f t="shared" si="22"/>
        <v>7.2464085207672533E-3</v>
      </c>
      <c r="AA140" s="4">
        <v>45408</v>
      </c>
      <c r="AB140" s="5">
        <v>22419.95</v>
      </c>
      <c r="AC140" s="2">
        <f t="shared" si="23"/>
        <v>-6.6859105299196739E-3</v>
      </c>
      <c r="AF140" s="19">
        <f t="shared" si="17"/>
        <v>79</v>
      </c>
      <c r="AG140" s="21">
        <v>2.0249727433659458E-2</v>
      </c>
      <c r="AH140" s="21">
        <v>0.3773590576427302</v>
      </c>
    </row>
    <row r="141" spans="2:34" ht="17.850000000000001" customHeight="1">
      <c r="B141" s="4">
        <v>45407</v>
      </c>
      <c r="C141" s="5">
        <v>1349.45</v>
      </c>
      <c r="D141" s="9">
        <f t="shared" si="18"/>
        <v>1.2234685000058656E-3</v>
      </c>
      <c r="G141" s="4">
        <v>45407</v>
      </c>
      <c r="H141" s="5">
        <v>1409.4</v>
      </c>
      <c r="I141" s="9">
        <f t="shared" si="19"/>
        <v>7.8077868891761901E-4</v>
      </c>
      <c r="L141" s="4">
        <v>45407</v>
      </c>
      <c r="M141" s="5">
        <v>1151.1500000000001</v>
      </c>
      <c r="N141" s="9">
        <f t="shared" si="20"/>
        <v>-5.5010642700097662E-3</v>
      </c>
      <c r="Q141" s="4">
        <v>45407</v>
      </c>
      <c r="R141" s="5">
        <v>2656.15</v>
      </c>
      <c r="S141" s="9">
        <f t="shared" si="21"/>
        <v>7.1978773900394947E-3</v>
      </c>
      <c r="V141" s="4">
        <v>45407</v>
      </c>
      <c r="W141" s="3">
        <v>27.5</v>
      </c>
      <c r="X141" s="9">
        <f t="shared" si="22"/>
        <v>-3.6297680505787237E-3</v>
      </c>
      <c r="AA141" s="4">
        <v>45407</v>
      </c>
      <c r="AB141" s="5">
        <v>22570.35</v>
      </c>
      <c r="AC141" s="2">
        <f t="shared" si="23"/>
        <v>7.4690020410453127E-3</v>
      </c>
      <c r="AF141" s="19">
        <f t="shared" si="17"/>
        <v>80</v>
      </c>
      <c r="AG141" s="21">
        <v>1.5750744653269047E-2</v>
      </c>
      <c r="AH141" s="21">
        <v>0.1733679867731085</v>
      </c>
    </row>
    <row r="142" spans="2:34" ht="17.850000000000001" customHeight="1">
      <c r="B142" s="4">
        <v>45406</v>
      </c>
      <c r="C142" s="5">
        <v>1347.8</v>
      </c>
      <c r="D142" s="9">
        <f t="shared" si="18"/>
        <v>9.2786764130955003E-4</v>
      </c>
      <c r="G142" s="4">
        <v>45406</v>
      </c>
      <c r="H142" s="5">
        <v>1408.3</v>
      </c>
      <c r="I142" s="9">
        <f t="shared" si="19"/>
        <v>-8.4848136830777028E-3</v>
      </c>
      <c r="L142" s="4">
        <v>45406</v>
      </c>
      <c r="M142" s="5">
        <v>1157.5</v>
      </c>
      <c r="N142" s="9">
        <f t="shared" si="20"/>
        <v>5.6376100183728795E-2</v>
      </c>
      <c r="Q142" s="4">
        <v>45406</v>
      </c>
      <c r="R142" s="5">
        <v>2637.1</v>
      </c>
      <c r="S142" s="9">
        <f t="shared" si="21"/>
        <v>-5.6879046722598638E-5</v>
      </c>
      <c r="V142" s="4">
        <v>45406</v>
      </c>
      <c r="W142" s="3">
        <v>27.6</v>
      </c>
      <c r="X142" s="9">
        <f t="shared" si="22"/>
        <v>-1.4388737452099556E-2</v>
      </c>
      <c r="AA142" s="4">
        <v>45406</v>
      </c>
      <c r="AB142" s="5">
        <v>22402.400000000001</v>
      </c>
      <c r="AC142" s="2">
        <f t="shared" si="23"/>
        <v>1.5367299273513811E-3</v>
      </c>
      <c r="AF142" s="19">
        <f t="shared" si="17"/>
        <v>81</v>
      </c>
      <c r="AG142" s="21">
        <v>1.4762820255314186E-2</v>
      </c>
      <c r="AH142" s="21">
        <v>-6.020488173135595E-2</v>
      </c>
    </row>
    <row r="143" spans="2:34" ht="17.850000000000001" customHeight="1">
      <c r="B143" s="4">
        <v>45405</v>
      </c>
      <c r="C143" s="5">
        <v>1346.55</v>
      </c>
      <c r="D143" s="9">
        <f t="shared" si="18"/>
        <v>-3.262282782016966E-3</v>
      </c>
      <c r="G143" s="4">
        <v>45405</v>
      </c>
      <c r="H143" s="5">
        <v>1420.3</v>
      </c>
      <c r="I143" s="9">
        <f t="shared" si="19"/>
        <v>-9.1462449658348856E-3</v>
      </c>
      <c r="L143" s="4">
        <v>45405</v>
      </c>
      <c r="M143" s="5">
        <v>1094.05</v>
      </c>
      <c r="N143" s="9">
        <f t="shared" si="20"/>
        <v>3.1996343548021925E-4</v>
      </c>
      <c r="Q143" s="4">
        <v>45405</v>
      </c>
      <c r="R143" s="5">
        <v>2637.25</v>
      </c>
      <c r="S143" s="9">
        <f t="shared" si="21"/>
        <v>1.3360252166340389E-2</v>
      </c>
      <c r="V143" s="4">
        <v>45405</v>
      </c>
      <c r="W143" s="3">
        <v>28</v>
      </c>
      <c r="X143" s="9">
        <f t="shared" si="22"/>
        <v>-5.3428444104954695E-3</v>
      </c>
      <c r="AA143" s="4">
        <v>45405</v>
      </c>
      <c r="AB143" s="5">
        <v>22368</v>
      </c>
      <c r="AC143" s="2">
        <f t="shared" si="23"/>
        <v>1.4137313223340777E-3</v>
      </c>
      <c r="AF143" s="19">
        <f t="shared" si="17"/>
        <v>82</v>
      </c>
      <c r="AG143" s="21">
        <v>1.7804958891614646E-2</v>
      </c>
      <c r="AH143" s="21">
        <v>0.10241036459307656</v>
      </c>
    </row>
    <row r="144" spans="2:34" ht="17.850000000000001" customHeight="1">
      <c r="B144" s="4">
        <v>45404</v>
      </c>
      <c r="C144" s="5">
        <v>1350.95</v>
      </c>
      <c r="D144" s="9">
        <f t="shared" si="18"/>
        <v>2.2116268057038729E-2</v>
      </c>
      <c r="G144" s="4">
        <v>45404</v>
      </c>
      <c r="H144" s="5">
        <v>1433.35</v>
      </c>
      <c r="I144" s="9">
        <f t="shared" si="19"/>
        <v>3.3194181320450838E-3</v>
      </c>
      <c r="L144" s="4">
        <v>45404</v>
      </c>
      <c r="M144" s="5">
        <v>1093.7</v>
      </c>
      <c r="N144" s="9">
        <f t="shared" si="20"/>
        <v>4.0871521820284376E-2</v>
      </c>
      <c r="Q144" s="4">
        <v>45404</v>
      </c>
      <c r="R144" s="5">
        <v>2602.25</v>
      </c>
      <c r="S144" s="9">
        <f t="shared" si="21"/>
        <v>2.9719637540108507E-2</v>
      </c>
      <c r="V144" s="4">
        <v>45404</v>
      </c>
      <c r="W144" s="3">
        <v>28.15</v>
      </c>
      <c r="X144" s="9">
        <f t="shared" si="22"/>
        <v>3.5587226169939328E-3</v>
      </c>
      <c r="AA144" s="4">
        <v>45404</v>
      </c>
      <c r="AB144" s="5">
        <v>22336.400000000001</v>
      </c>
      <c r="AC144" s="2">
        <f t="shared" si="23"/>
        <v>8.5155875913575322E-3</v>
      </c>
      <c r="AF144" s="19">
        <f t="shared" si="17"/>
        <v>83</v>
      </c>
      <c r="AG144" s="21">
        <v>1.5797423802613703E-2</v>
      </c>
      <c r="AH144" s="21">
        <v>0.24562834731476788</v>
      </c>
    </row>
    <row r="145" spans="2:34" ht="17.850000000000001" customHeight="1">
      <c r="B145" s="4">
        <v>45401</v>
      </c>
      <c r="C145" s="5">
        <v>1321.4</v>
      </c>
      <c r="D145" s="9">
        <f t="shared" si="18"/>
        <v>-2.5697240352098535E-3</v>
      </c>
      <c r="G145" s="4">
        <v>45401</v>
      </c>
      <c r="H145" s="5">
        <v>1428.6</v>
      </c>
      <c r="I145" s="9">
        <f t="shared" si="19"/>
        <v>1.1556444002961777E-3</v>
      </c>
      <c r="L145" s="4">
        <v>45401</v>
      </c>
      <c r="M145" s="5">
        <v>1049.9000000000001</v>
      </c>
      <c r="N145" s="9">
        <f t="shared" si="20"/>
        <v>4.7624717237389282E-5</v>
      </c>
      <c r="Q145" s="4">
        <v>45401</v>
      </c>
      <c r="R145" s="5">
        <v>2526.0500000000002</v>
      </c>
      <c r="S145" s="9">
        <f t="shared" si="21"/>
        <v>-3.9509345956157743E-3</v>
      </c>
      <c r="V145" s="4">
        <v>45401</v>
      </c>
      <c r="W145" s="3">
        <v>28.05</v>
      </c>
      <c r="X145" s="9">
        <f t="shared" si="22"/>
        <v>-2.2908490796870025E-2</v>
      </c>
      <c r="AA145" s="4">
        <v>45401</v>
      </c>
      <c r="AB145" s="5">
        <v>22147</v>
      </c>
      <c r="AC145" s="2">
        <f t="shared" si="23"/>
        <v>6.8482479371053118E-3</v>
      </c>
      <c r="AF145" s="19">
        <f t="shared" si="17"/>
        <v>84</v>
      </c>
      <c r="AG145" s="21">
        <v>1.4559465763646031E-2</v>
      </c>
      <c r="AH145" s="21">
        <v>0.14484411036023315</v>
      </c>
    </row>
    <row r="146" spans="2:34" ht="17.850000000000001" customHeight="1">
      <c r="B146" s="4">
        <v>45400</v>
      </c>
      <c r="C146" s="5">
        <v>1324.8</v>
      </c>
      <c r="D146" s="9">
        <f t="shared" si="18"/>
        <v>-2.2619326540637415E-3</v>
      </c>
      <c r="G146" s="4">
        <v>45400</v>
      </c>
      <c r="H146" s="5">
        <v>1426.95</v>
      </c>
      <c r="I146" s="9">
        <f t="shared" si="19"/>
        <v>2.9803059267732863E-2</v>
      </c>
      <c r="L146" s="4">
        <v>45400</v>
      </c>
      <c r="M146" s="5">
        <v>1049.8499999999999</v>
      </c>
      <c r="N146" s="9">
        <f t="shared" si="20"/>
        <v>-3.7071578581016319E-2</v>
      </c>
      <c r="Q146" s="4">
        <v>45400</v>
      </c>
      <c r="R146" s="5">
        <v>2536.0500000000002</v>
      </c>
      <c r="S146" s="9">
        <f t="shared" si="21"/>
        <v>-1.3589932658214784E-2</v>
      </c>
      <c r="V146" s="4">
        <v>45400</v>
      </c>
      <c r="W146" s="3">
        <v>28.7</v>
      </c>
      <c r="X146" s="9">
        <f t="shared" si="22"/>
        <v>4.8180593897585049E-2</v>
      </c>
      <c r="AA146" s="4">
        <v>45400</v>
      </c>
      <c r="AB146" s="5">
        <v>21995.85</v>
      </c>
      <c r="AC146" s="2">
        <f t="shared" si="23"/>
        <v>-6.8888846695565574E-3</v>
      </c>
      <c r="AF146" s="19">
        <f t="shared" si="17"/>
        <v>85</v>
      </c>
      <c r="AG146" s="21">
        <v>1.667914701238744E-2</v>
      </c>
      <c r="AH146" s="21">
        <v>0.15747252637249215</v>
      </c>
    </row>
    <row r="147" spans="2:34" ht="17.850000000000001" customHeight="1">
      <c r="B147" s="4">
        <v>45398</v>
      </c>
      <c r="C147" s="5">
        <v>1327.8</v>
      </c>
      <c r="D147" s="9">
        <f t="shared" si="18"/>
        <v>-7.9046924109202321E-4</v>
      </c>
      <c r="G147" s="4">
        <v>45398</v>
      </c>
      <c r="H147" s="5">
        <v>1385.05</v>
      </c>
      <c r="I147" s="9">
        <f t="shared" si="19"/>
        <v>-7.8389470091333336E-3</v>
      </c>
      <c r="L147" s="4">
        <v>45398</v>
      </c>
      <c r="M147" s="5">
        <v>1089.5</v>
      </c>
      <c r="N147" s="9">
        <f t="shared" si="20"/>
        <v>-2.1340196890870244E-2</v>
      </c>
      <c r="Q147" s="4">
        <v>45398</v>
      </c>
      <c r="R147" s="5">
        <v>2570.75</v>
      </c>
      <c r="S147" s="9">
        <f t="shared" si="21"/>
        <v>6.7914626489325161E-3</v>
      </c>
      <c r="V147" s="4">
        <v>45398</v>
      </c>
      <c r="W147" s="3">
        <v>27.35</v>
      </c>
      <c r="X147" s="9">
        <f t="shared" si="22"/>
        <v>4.8698760668614338E-2</v>
      </c>
      <c r="AA147" s="4">
        <v>45398</v>
      </c>
      <c r="AB147" s="5">
        <v>22147.9</v>
      </c>
      <c r="AC147" s="2">
        <f t="shared" si="23"/>
        <v>-5.6100497425024482E-3</v>
      </c>
      <c r="AF147" s="19">
        <f t="shared" si="17"/>
        <v>86</v>
      </c>
      <c r="AG147" s="21">
        <v>1.6302803352712354E-2</v>
      </c>
      <c r="AH147" s="21">
        <v>0.2430377977556426</v>
      </c>
    </row>
    <row r="148" spans="2:34" ht="17.850000000000001" customHeight="1">
      <c r="B148" s="4">
        <v>45397</v>
      </c>
      <c r="C148" s="5">
        <v>1328.85</v>
      </c>
      <c r="D148" s="9">
        <f t="shared" si="18"/>
        <v>-1.8453803325807736E-2</v>
      </c>
      <c r="G148" s="4">
        <v>45397</v>
      </c>
      <c r="H148" s="5">
        <v>1395.95</v>
      </c>
      <c r="I148" s="9">
        <f t="shared" si="19"/>
        <v>-1.2812019090413344E-2</v>
      </c>
      <c r="L148" s="4">
        <v>45397</v>
      </c>
      <c r="M148" s="5">
        <v>1113</v>
      </c>
      <c r="N148" s="9">
        <f t="shared" si="20"/>
        <v>-3.4979182712361659E-3</v>
      </c>
      <c r="Q148" s="4">
        <v>45397</v>
      </c>
      <c r="R148" s="5">
        <v>2553.35</v>
      </c>
      <c r="S148" s="9">
        <f t="shared" si="21"/>
        <v>-1.0208742637950855E-2</v>
      </c>
      <c r="V148" s="4">
        <v>45397</v>
      </c>
      <c r="W148" s="3">
        <v>26.05</v>
      </c>
      <c r="X148" s="9">
        <f t="shared" si="22"/>
        <v>-4.8698760668614276E-2</v>
      </c>
      <c r="AA148" s="4">
        <v>45397</v>
      </c>
      <c r="AB148" s="5">
        <v>22272.5</v>
      </c>
      <c r="AC148" s="2">
        <f t="shared" si="23"/>
        <v>-1.1024426319883079E-2</v>
      </c>
      <c r="AF148" s="19">
        <f t="shared" si="17"/>
        <v>87</v>
      </c>
      <c r="AG148" s="21">
        <v>1.3814936618528784E-2</v>
      </c>
      <c r="AH148" s="21">
        <v>3.3987028224089416E-2</v>
      </c>
    </row>
    <row r="149" spans="2:34" ht="17.850000000000001" customHeight="1">
      <c r="B149" s="4">
        <v>45394</v>
      </c>
      <c r="C149" s="5">
        <v>1353.6</v>
      </c>
      <c r="D149" s="9">
        <f t="shared" si="18"/>
        <v>-8.4922559426482984E-4</v>
      </c>
      <c r="G149" s="4">
        <v>45394</v>
      </c>
      <c r="H149" s="5">
        <v>1413.95</v>
      </c>
      <c r="I149" s="9">
        <f t="shared" si="19"/>
        <v>2.3366150969600682E-3</v>
      </c>
      <c r="L149" s="4">
        <v>45394</v>
      </c>
      <c r="M149" s="5">
        <v>1116.9000000000001</v>
      </c>
      <c r="N149" s="9">
        <f t="shared" si="20"/>
        <v>-8.2921432737372344E-3</v>
      </c>
      <c r="Q149" s="4">
        <v>45394</v>
      </c>
      <c r="R149" s="5">
        <v>2579.5500000000002</v>
      </c>
      <c r="S149" s="9">
        <f t="shared" si="21"/>
        <v>5.870934437032212E-3</v>
      </c>
      <c r="V149" s="4">
        <v>45394</v>
      </c>
      <c r="W149" s="3">
        <v>27.35</v>
      </c>
      <c r="X149" s="9">
        <f t="shared" si="22"/>
        <v>-3.5910501305770864E-2</v>
      </c>
      <c r="AA149" s="4">
        <v>45394</v>
      </c>
      <c r="AB149" s="5">
        <v>22519.4</v>
      </c>
      <c r="AC149" s="2">
        <f t="shared" si="23"/>
        <v>-1.0355004482994602E-2</v>
      </c>
      <c r="AF149" s="19">
        <f t="shared" si="17"/>
        <v>88</v>
      </c>
      <c r="AG149" s="21">
        <v>1.6153687724024347E-2</v>
      </c>
      <c r="AH149" s="21">
        <v>0.24663894281154969</v>
      </c>
    </row>
    <row r="150" spans="2:34" ht="17.850000000000001" customHeight="1">
      <c r="B150" s="4">
        <v>45392</v>
      </c>
      <c r="C150" s="5">
        <v>1354.75</v>
      </c>
      <c r="D150" s="9">
        <f t="shared" si="18"/>
        <v>1.0126762729329207E-2</v>
      </c>
      <c r="G150" s="4">
        <v>45392</v>
      </c>
      <c r="H150" s="5">
        <v>1410.65</v>
      </c>
      <c r="I150" s="9">
        <f t="shared" si="19"/>
        <v>1.8422656206757385E-2</v>
      </c>
      <c r="L150" s="4">
        <v>45392</v>
      </c>
      <c r="M150" s="5">
        <v>1126.2</v>
      </c>
      <c r="N150" s="9">
        <f t="shared" si="20"/>
        <v>-1.9564073315245421E-2</v>
      </c>
      <c r="Q150" s="4">
        <v>45392</v>
      </c>
      <c r="R150" s="5">
        <v>2564.4499999999998</v>
      </c>
      <c r="S150" s="9">
        <f t="shared" si="21"/>
        <v>3.5101404416556609E-4</v>
      </c>
      <c r="V150" s="4">
        <v>45392</v>
      </c>
      <c r="W150" s="3">
        <v>28.35</v>
      </c>
      <c r="X150" s="9">
        <f t="shared" si="22"/>
        <v>-4.9881363337597642E-2</v>
      </c>
      <c r="AA150" s="4">
        <v>45392</v>
      </c>
      <c r="AB150" s="5">
        <v>22753.8</v>
      </c>
      <c r="AC150" s="2">
        <f t="shared" si="23"/>
        <v>4.8924520259116325E-3</v>
      </c>
      <c r="AF150" s="19">
        <f t="shared" si="17"/>
        <v>89</v>
      </c>
      <c r="AG150" s="21">
        <v>1.4730414560651663E-2</v>
      </c>
      <c r="AH150" s="21">
        <v>0.13056438269967591</v>
      </c>
    </row>
    <row r="151" spans="2:34" ht="17.850000000000001" customHeight="1">
      <c r="B151" s="4">
        <v>45391</v>
      </c>
      <c r="C151" s="5">
        <v>1341.1</v>
      </c>
      <c r="D151" s="9">
        <f t="shared" si="18"/>
        <v>7.4593469071169093E-4</v>
      </c>
      <c r="G151" s="4">
        <v>45391</v>
      </c>
      <c r="H151" s="5">
        <v>1384.9</v>
      </c>
      <c r="I151" s="9">
        <f t="shared" si="19"/>
        <v>-3.248804288117578E-4</v>
      </c>
      <c r="L151" s="4">
        <v>45391</v>
      </c>
      <c r="M151" s="5">
        <v>1148.45</v>
      </c>
      <c r="N151" s="9">
        <f t="shared" si="20"/>
        <v>7.560398734864437E-3</v>
      </c>
      <c r="Q151" s="4">
        <v>45391</v>
      </c>
      <c r="R151" s="5">
        <v>2563.5500000000002</v>
      </c>
      <c r="S151" s="9">
        <f t="shared" si="21"/>
        <v>3.3407929793157071E-3</v>
      </c>
      <c r="V151" s="4">
        <v>45391</v>
      </c>
      <c r="W151" s="3">
        <v>29.8</v>
      </c>
      <c r="X151" s="9">
        <f t="shared" si="22"/>
        <v>-3.9478810973787463E-2</v>
      </c>
      <c r="AA151" s="4">
        <v>45391</v>
      </c>
      <c r="AB151" s="5">
        <v>22642.75</v>
      </c>
      <c r="AC151" s="2">
        <f t="shared" si="23"/>
        <v>-1.0395275169402805E-3</v>
      </c>
      <c r="AF151" s="19">
        <f t="shared" si="17"/>
        <v>90</v>
      </c>
      <c r="AG151" s="21">
        <v>1.6571759155482854E-2</v>
      </c>
      <c r="AH151" s="21">
        <v>8.3996507678487681E-2</v>
      </c>
    </row>
    <row r="152" spans="2:34" ht="17.850000000000001" customHeight="1">
      <c r="B152" s="4">
        <v>45390</v>
      </c>
      <c r="C152" s="5">
        <v>1340.1</v>
      </c>
      <c r="D152" s="9">
        <f t="shared" si="18"/>
        <v>-1.1389264474550447E-2</v>
      </c>
      <c r="G152" s="4">
        <v>45390</v>
      </c>
      <c r="H152" s="5">
        <v>1385.35</v>
      </c>
      <c r="I152" s="9">
        <f t="shared" si="19"/>
        <v>6.8084136537095302E-3</v>
      </c>
      <c r="L152" s="4">
        <v>45390</v>
      </c>
      <c r="M152" s="5">
        <v>1139.8</v>
      </c>
      <c r="N152" s="9">
        <f t="shared" si="20"/>
        <v>-3.1534714289718027E-3</v>
      </c>
      <c r="Q152" s="4">
        <v>45390</v>
      </c>
      <c r="R152" s="5">
        <v>2555</v>
      </c>
      <c r="S152" s="9">
        <f t="shared" si="21"/>
        <v>4.2949242828806498E-3</v>
      </c>
      <c r="V152" s="4">
        <v>45390</v>
      </c>
      <c r="W152" s="3">
        <v>31</v>
      </c>
      <c r="X152" s="9">
        <f t="shared" si="22"/>
        <v>-5.0325083887515769E-2</v>
      </c>
      <c r="AA152" s="4">
        <v>45390</v>
      </c>
      <c r="AB152" s="5">
        <v>22666.3</v>
      </c>
      <c r="AC152" s="2">
        <f t="shared" si="23"/>
        <v>6.7552271049311262E-3</v>
      </c>
      <c r="AF152" s="19">
        <f t="shared" si="17"/>
        <v>91</v>
      </c>
      <c r="AG152" s="21">
        <v>1.7615674369537277E-2</v>
      </c>
      <c r="AH152" s="21">
        <v>0.17909816280104607</v>
      </c>
    </row>
    <row r="153" spans="2:34" ht="17.850000000000001" customHeight="1">
      <c r="B153" s="4">
        <v>45387</v>
      </c>
      <c r="C153" s="5">
        <v>1355.45</v>
      </c>
      <c r="D153" s="9">
        <f t="shared" si="18"/>
        <v>-2.9467036681672921E-3</v>
      </c>
      <c r="G153" s="4">
        <v>45387</v>
      </c>
      <c r="H153" s="5">
        <v>1375.95</v>
      </c>
      <c r="I153" s="9">
        <f t="shared" si="19"/>
        <v>-8.3952003835689858E-3</v>
      </c>
      <c r="L153" s="4">
        <v>45387</v>
      </c>
      <c r="M153" s="5">
        <v>1143.4000000000001</v>
      </c>
      <c r="N153" s="9">
        <f t="shared" si="20"/>
        <v>-6.6682894350344451E-3</v>
      </c>
      <c r="Q153" s="4">
        <v>45387</v>
      </c>
      <c r="R153" s="5">
        <v>2544.0500000000002</v>
      </c>
      <c r="S153" s="9">
        <f t="shared" si="21"/>
        <v>1.3176657592610837E-3</v>
      </c>
      <c r="V153" s="4">
        <v>45387</v>
      </c>
      <c r="W153" s="3">
        <v>32.6</v>
      </c>
      <c r="X153" s="9">
        <f t="shared" si="22"/>
        <v>-2.2745483988970742E-2</v>
      </c>
      <c r="AA153" s="4">
        <v>45387</v>
      </c>
      <c r="AB153" s="5">
        <v>22513.7</v>
      </c>
      <c r="AC153" s="2">
        <f t="shared" si="23"/>
        <v>-4.2195638976008428E-5</v>
      </c>
      <c r="AF153" s="19">
        <f t="shared" si="17"/>
        <v>92</v>
      </c>
      <c r="AG153" s="21">
        <v>1.470531889796671E-2</v>
      </c>
      <c r="AH153" s="21">
        <v>1.3912246141879116E-2</v>
      </c>
    </row>
    <row r="154" spans="2:34" ht="17.850000000000001" customHeight="1">
      <c r="B154" s="4">
        <v>45386</v>
      </c>
      <c r="C154" s="5">
        <v>1359.45</v>
      </c>
      <c r="D154" s="9">
        <f t="shared" si="18"/>
        <v>-9.9179205990706596E-3</v>
      </c>
      <c r="G154" s="4">
        <v>45386</v>
      </c>
      <c r="H154" s="5">
        <v>1387.55</v>
      </c>
      <c r="I154" s="9">
        <f t="shared" si="19"/>
        <v>4.8041415160377165E-3</v>
      </c>
      <c r="L154" s="4">
        <v>45386</v>
      </c>
      <c r="M154" s="5">
        <v>1151.05</v>
      </c>
      <c r="N154" s="9">
        <f t="shared" si="20"/>
        <v>1.7881880695902387E-2</v>
      </c>
      <c r="Q154" s="4">
        <v>45386</v>
      </c>
      <c r="R154" s="5">
        <v>2540.6999999999998</v>
      </c>
      <c r="S154" s="9">
        <f t="shared" si="21"/>
        <v>-2.6527372541065436E-2</v>
      </c>
      <c r="V154" s="4">
        <v>45386</v>
      </c>
      <c r="W154" s="3">
        <v>33.35</v>
      </c>
      <c r="X154" s="9">
        <f t="shared" si="22"/>
        <v>4.7591482575501616E-2</v>
      </c>
      <c r="AA154" s="4">
        <v>45386</v>
      </c>
      <c r="AB154" s="5">
        <v>22514.65</v>
      </c>
      <c r="AC154" s="2">
        <f t="shared" si="23"/>
        <v>3.5595697583823936E-3</v>
      </c>
      <c r="AF154" s="19">
        <f t="shared" si="17"/>
        <v>93</v>
      </c>
      <c r="AG154" s="21">
        <v>1.4867754274348652E-2</v>
      </c>
      <c r="AH154" s="21">
        <v>0.15539237754750121</v>
      </c>
    </row>
    <row r="155" spans="2:34" ht="17.850000000000001" customHeight="1">
      <c r="B155" s="4">
        <v>45385</v>
      </c>
      <c r="C155" s="5">
        <v>1373</v>
      </c>
      <c r="D155" s="9">
        <f t="shared" si="18"/>
        <v>-1.5717060957666666E-2</v>
      </c>
      <c r="G155" s="4">
        <v>45385</v>
      </c>
      <c r="H155" s="5">
        <v>1380.9</v>
      </c>
      <c r="I155" s="9">
        <f t="shared" si="19"/>
        <v>-6.3524360012308465E-3</v>
      </c>
      <c r="L155" s="4">
        <v>45385</v>
      </c>
      <c r="M155" s="5">
        <v>1130.6500000000001</v>
      </c>
      <c r="N155" s="9">
        <f t="shared" si="20"/>
        <v>1.6542568744206999E-2</v>
      </c>
      <c r="Q155" s="4">
        <v>45385</v>
      </c>
      <c r="R155" s="5">
        <v>2609</v>
      </c>
      <c r="S155" s="9">
        <f t="shared" si="21"/>
        <v>-4.1882274668471687E-3</v>
      </c>
      <c r="V155" s="4">
        <v>45385</v>
      </c>
      <c r="W155" s="3">
        <v>31.8</v>
      </c>
      <c r="X155" s="9">
        <f t="shared" si="22"/>
        <v>4.8318577270807732E-2</v>
      </c>
      <c r="AA155" s="4">
        <v>45385</v>
      </c>
      <c r="AB155" s="5">
        <v>22434.65</v>
      </c>
      <c r="AC155" s="2">
        <f t="shared" si="23"/>
        <v>-8.3095802205875437E-4</v>
      </c>
      <c r="AF155" s="19">
        <f t="shared" si="17"/>
        <v>94</v>
      </c>
      <c r="AG155" s="21">
        <v>1.6155793134189651E-2</v>
      </c>
      <c r="AH155" s="21">
        <v>0.15966540714971378</v>
      </c>
    </row>
    <row r="156" spans="2:34" ht="17.850000000000001" customHeight="1">
      <c r="B156" s="4">
        <v>45384</v>
      </c>
      <c r="C156" s="5">
        <v>1394.75</v>
      </c>
      <c r="D156" s="9">
        <f t="shared" si="18"/>
        <v>8.0263896626241605E-3</v>
      </c>
      <c r="G156" s="4">
        <v>45384</v>
      </c>
      <c r="H156" s="5">
        <v>1389.7</v>
      </c>
      <c r="I156" s="9">
        <f t="shared" si="19"/>
        <v>3.1711738287029186E-3</v>
      </c>
      <c r="L156" s="4">
        <v>45384</v>
      </c>
      <c r="M156" s="5">
        <v>1112.0999999999999</v>
      </c>
      <c r="N156" s="9">
        <f t="shared" si="20"/>
        <v>-6.899978089996664E-3</v>
      </c>
      <c r="Q156" s="4">
        <v>45384</v>
      </c>
      <c r="R156" s="5">
        <v>2619.9499999999998</v>
      </c>
      <c r="S156" s="9">
        <f t="shared" si="21"/>
        <v>-3.408856065838238E-2</v>
      </c>
      <c r="V156" s="4">
        <v>45384</v>
      </c>
      <c r="W156" s="3">
        <v>30.3</v>
      </c>
      <c r="X156" s="9">
        <f t="shared" si="22"/>
        <v>4.7306117396937054E-2</v>
      </c>
      <c r="AA156" s="4">
        <v>45384</v>
      </c>
      <c r="AB156" s="5">
        <v>22453.3</v>
      </c>
      <c r="AC156" s="2">
        <f t="shared" si="23"/>
        <v>-3.8739583655484331E-4</v>
      </c>
      <c r="AF156" s="19">
        <f t="shared" si="17"/>
        <v>95</v>
      </c>
      <c r="AG156" s="21">
        <v>1.9483693918463534E-2</v>
      </c>
      <c r="AH156" s="21">
        <v>0.33223308380219807</v>
      </c>
    </row>
    <row r="157" spans="2:34" ht="17.850000000000001" customHeight="1">
      <c r="B157" s="4">
        <v>45383</v>
      </c>
      <c r="C157" s="5">
        <v>1383.6</v>
      </c>
      <c r="D157" s="9">
        <f t="shared" si="18"/>
        <v>5.6036651535901275E-2</v>
      </c>
      <c r="G157" s="4">
        <v>45383</v>
      </c>
      <c r="H157" s="5">
        <v>1385.3</v>
      </c>
      <c r="I157" s="9">
        <f t="shared" si="19"/>
        <v>4.3561311735640373E-2</v>
      </c>
      <c r="L157" s="4">
        <v>45383</v>
      </c>
      <c r="M157" s="5">
        <v>1119.8</v>
      </c>
      <c r="N157" s="9">
        <f t="shared" si="20"/>
        <v>4.564787519215064E-3</v>
      </c>
      <c r="Q157" s="4">
        <v>45383</v>
      </c>
      <c r="R157" s="5">
        <v>2710.8</v>
      </c>
      <c r="S157" s="9">
        <f t="shared" si="21"/>
        <v>2.4289215288124028E-2</v>
      </c>
      <c r="V157" s="4">
        <v>45383</v>
      </c>
      <c r="W157" s="3">
        <v>28.9</v>
      </c>
      <c r="X157" s="9">
        <f t="shared" si="22"/>
        <v>2.2748137525936431E-2</v>
      </c>
      <c r="AA157" s="4">
        <v>45383</v>
      </c>
      <c r="AB157" s="5">
        <v>22462</v>
      </c>
      <c r="AC157" s="2">
        <f t="shared" si="23"/>
        <v>6.0327630166456293E-3</v>
      </c>
      <c r="AF157" s="19">
        <f t="shared" si="17"/>
        <v>96</v>
      </c>
      <c r="AG157" s="21">
        <v>1.4229474291272271E-2</v>
      </c>
      <c r="AH157" s="21">
        <v>-4.4667866379730359E-2</v>
      </c>
    </row>
    <row r="158" spans="2:34" ht="17.850000000000001" customHeight="1">
      <c r="B158" s="4">
        <v>45379</v>
      </c>
      <c r="C158" s="5">
        <v>1308.2</v>
      </c>
      <c r="D158" s="9">
        <f t="shared" si="18"/>
        <v>2.7825860378457683E-2</v>
      </c>
      <c r="G158" s="4">
        <v>45379</v>
      </c>
      <c r="H158" s="5">
        <v>1326.25</v>
      </c>
      <c r="I158" s="9">
        <f t="shared" si="19"/>
        <v>-4.5230108946423767E-4</v>
      </c>
      <c r="L158" s="4">
        <v>45379</v>
      </c>
      <c r="M158" s="5">
        <v>1114.7</v>
      </c>
      <c r="N158" s="9">
        <f t="shared" si="20"/>
        <v>2.7097493567172847E-2</v>
      </c>
      <c r="Q158" s="4">
        <v>45379</v>
      </c>
      <c r="R158" s="5">
        <v>2645.75</v>
      </c>
      <c r="S158" s="9">
        <f t="shared" si="21"/>
        <v>-1.4744770769673718E-2</v>
      </c>
      <c r="V158" s="4">
        <v>45379</v>
      </c>
      <c r="W158" s="3">
        <v>28.25</v>
      </c>
      <c r="X158" s="9">
        <f t="shared" si="22"/>
        <v>2.1467729624106195E-2</v>
      </c>
      <c r="AA158" s="4">
        <v>45379</v>
      </c>
      <c r="AB158" s="5">
        <v>22326.9</v>
      </c>
      <c r="AC158" s="2">
        <f t="shared" si="23"/>
        <v>9.1450574409679217E-3</v>
      </c>
      <c r="AF158" s="19">
        <f t="shared" si="17"/>
        <v>97</v>
      </c>
      <c r="AG158" s="21">
        <v>1.6746240619421291E-2</v>
      </c>
      <c r="AH158" s="21">
        <v>9.579588167565814E-2</v>
      </c>
    </row>
    <row r="159" spans="2:34" ht="17.850000000000001" customHeight="1">
      <c r="B159" s="4">
        <v>45378</v>
      </c>
      <c r="C159" s="5">
        <v>1272.3</v>
      </c>
      <c r="D159" s="9">
        <f t="shared" si="18"/>
        <v>-1.4137608386804426E-3</v>
      </c>
      <c r="G159" s="4">
        <v>45378</v>
      </c>
      <c r="H159" s="5">
        <v>1326.85</v>
      </c>
      <c r="I159" s="9">
        <f t="shared" si="19"/>
        <v>2.9814155493225647E-3</v>
      </c>
      <c r="L159" s="4">
        <v>45378</v>
      </c>
      <c r="M159" s="5">
        <v>1084.9000000000001</v>
      </c>
      <c r="N159" s="9">
        <f t="shared" si="20"/>
        <v>2.9749621441853707E-2</v>
      </c>
      <c r="Q159" s="4">
        <v>45378</v>
      </c>
      <c r="R159" s="5">
        <v>2685.05</v>
      </c>
      <c r="S159" s="9">
        <f t="shared" si="21"/>
        <v>-8.0040955457530677E-4</v>
      </c>
      <c r="V159" s="4">
        <v>45378</v>
      </c>
      <c r="W159" s="3">
        <v>27.65</v>
      </c>
      <c r="X159" s="9">
        <f t="shared" si="22"/>
        <v>1.8099552452393861E-3</v>
      </c>
      <c r="AA159" s="4">
        <v>45378</v>
      </c>
      <c r="AB159" s="5">
        <v>22123.65</v>
      </c>
      <c r="AC159" s="2">
        <f t="shared" si="23"/>
        <v>5.3911051782769932E-3</v>
      </c>
      <c r="AF159" s="19">
        <f t="shared" si="17"/>
        <v>98</v>
      </c>
      <c r="AG159" s="21">
        <v>1.4307061539621932E-2</v>
      </c>
      <c r="AH159" s="21">
        <v>4.519795338107864E-2</v>
      </c>
    </row>
    <row r="160" spans="2:34" ht="17.850000000000001" customHeight="1">
      <c r="B160" s="4">
        <v>45377</v>
      </c>
      <c r="C160" s="5">
        <v>1274.0999999999999</v>
      </c>
      <c r="D160" s="9">
        <f t="shared" si="18"/>
        <v>-2.7596232300994051E-2</v>
      </c>
      <c r="G160" s="4">
        <v>45377</v>
      </c>
      <c r="H160" s="5">
        <v>1322.9</v>
      </c>
      <c r="I160" s="9">
        <f t="shared" si="19"/>
        <v>-5.1270563943257115E-3</v>
      </c>
      <c r="L160" s="4">
        <v>45377</v>
      </c>
      <c r="M160" s="5">
        <v>1053.0999999999999</v>
      </c>
      <c r="N160" s="9">
        <f t="shared" si="20"/>
        <v>1.6631427721080889E-3</v>
      </c>
      <c r="Q160" s="4">
        <v>45377</v>
      </c>
      <c r="R160" s="5">
        <v>2687.2</v>
      </c>
      <c r="S160" s="9">
        <f t="shared" si="21"/>
        <v>3.0375052471606758E-3</v>
      </c>
      <c r="V160" s="4">
        <v>45377</v>
      </c>
      <c r="W160" s="3">
        <v>27.6</v>
      </c>
      <c r="X160" s="9">
        <f t="shared" si="22"/>
        <v>4.8246833539385532E-2</v>
      </c>
      <c r="AA160" s="4">
        <v>45377</v>
      </c>
      <c r="AB160" s="5">
        <v>22004.7</v>
      </c>
      <c r="AC160" s="2">
        <f t="shared" si="23"/>
        <v>-4.1744719810147216E-3</v>
      </c>
      <c r="AF160" s="19">
        <f t="shared" si="17"/>
        <v>99</v>
      </c>
      <c r="AG160" s="21">
        <v>1.4442390535323235E-2</v>
      </c>
      <c r="AH160" s="21">
        <v>0.15633142555130758</v>
      </c>
    </row>
    <row r="161" spans="2:34" ht="17.850000000000001" customHeight="1">
      <c r="B161" s="4">
        <v>45373</v>
      </c>
      <c r="C161" s="5">
        <v>1309.75</v>
      </c>
      <c r="D161" s="9">
        <f t="shared" si="18"/>
        <v>1.8571852275327646E-2</v>
      </c>
      <c r="G161" s="4">
        <v>45373</v>
      </c>
      <c r="H161" s="5">
        <v>1329.7</v>
      </c>
      <c r="I161" s="9">
        <f t="shared" si="19"/>
        <v>7.0564999135426885E-3</v>
      </c>
      <c r="L161" s="4">
        <v>45373</v>
      </c>
      <c r="M161" s="5">
        <v>1051.3499999999999</v>
      </c>
      <c r="N161" s="9">
        <f t="shared" si="20"/>
        <v>1.0710119110051555E-2</v>
      </c>
      <c r="Q161" s="4">
        <v>45373</v>
      </c>
      <c r="R161" s="5">
        <v>2679.05</v>
      </c>
      <c r="S161" s="9">
        <f t="shared" si="21"/>
        <v>2.2398506859874035E-4</v>
      </c>
      <c r="V161" s="4">
        <v>45373</v>
      </c>
      <c r="W161" s="3">
        <v>26.3</v>
      </c>
      <c r="X161" s="9">
        <f t="shared" si="22"/>
        <v>4.8695111652845048E-2</v>
      </c>
      <c r="AA161" s="4">
        <v>45373</v>
      </c>
      <c r="AB161" s="5">
        <v>22096.75</v>
      </c>
      <c r="AC161" s="2">
        <f t="shared" si="23"/>
        <v>3.8450511793153485E-3</v>
      </c>
      <c r="AF161" s="19">
        <f t="shared" si="17"/>
        <v>100</v>
      </c>
      <c r="AG161" s="21">
        <v>1.5823809423528082E-2</v>
      </c>
      <c r="AH161" s="21">
        <v>0.11280824131193583</v>
      </c>
    </row>
    <row r="162" spans="2:34" ht="17.850000000000001" customHeight="1">
      <c r="B162" s="4">
        <v>45372</v>
      </c>
      <c r="C162" s="5">
        <v>1285.6500000000001</v>
      </c>
      <c r="D162" s="9">
        <f t="shared" si="18"/>
        <v>1.7695410233072095E-2</v>
      </c>
      <c r="G162" s="4">
        <v>45372</v>
      </c>
      <c r="H162" s="5">
        <v>1320.35</v>
      </c>
      <c r="I162" s="9">
        <f t="shared" si="19"/>
        <v>3.6795512278993643E-2</v>
      </c>
      <c r="L162" s="4">
        <v>45372</v>
      </c>
      <c r="M162" s="5">
        <v>1040.1500000000001</v>
      </c>
      <c r="N162" s="9">
        <f t="shared" si="20"/>
        <v>-1.4697024576275771E-2</v>
      </c>
      <c r="Q162" s="4">
        <v>45372</v>
      </c>
      <c r="R162" s="5">
        <v>2678.45</v>
      </c>
      <c r="S162" s="9">
        <f t="shared" si="21"/>
        <v>3.6538431928089643E-2</v>
      </c>
      <c r="V162" s="4">
        <v>45372</v>
      </c>
      <c r="W162" s="3">
        <v>25.05</v>
      </c>
      <c r="X162" s="9">
        <f t="shared" si="22"/>
        <v>4.699536859340897E-2</v>
      </c>
      <c r="AA162" s="4">
        <v>45372</v>
      </c>
      <c r="AB162" s="5">
        <v>22011.95</v>
      </c>
      <c r="AC162" s="2">
        <f t="shared" si="23"/>
        <v>7.883546470263552E-3</v>
      </c>
      <c r="AF162" s="19">
        <f t="shared" si="17"/>
        <v>101</v>
      </c>
      <c r="AG162" s="21">
        <v>1.4600607554059003E-2</v>
      </c>
      <c r="AH162" s="21">
        <v>5.8802881645894131E-2</v>
      </c>
    </row>
    <row r="163" spans="2:34" ht="17.850000000000001" customHeight="1">
      <c r="B163" s="4">
        <v>45371</v>
      </c>
      <c r="C163" s="5">
        <v>1263.0999999999999</v>
      </c>
      <c r="D163" s="9">
        <f t="shared" si="18"/>
        <v>2.5763505401836559E-3</v>
      </c>
      <c r="G163" s="4">
        <v>45371</v>
      </c>
      <c r="H163" s="5">
        <v>1272.6500000000001</v>
      </c>
      <c r="I163" s="9">
        <f t="shared" si="19"/>
        <v>-3.4513898637220748E-3</v>
      </c>
      <c r="L163" s="4">
        <v>45371</v>
      </c>
      <c r="M163" s="5">
        <v>1055.55</v>
      </c>
      <c r="N163" s="9">
        <f t="shared" si="20"/>
        <v>5.7957406890425051E-3</v>
      </c>
      <c r="Q163" s="4">
        <v>45371</v>
      </c>
      <c r="R163" s="5">
        <v>2582.35</v>
      </c>
      <c r="S163" s="9">
        <f t="shared" si="21"/>
        <v>-4.2699190605498946E-3</v>
      </c>
      <c r="V163" s="4">
        <v>45371</v>
      </c>
      <c r="W163" s="3">
        <v>23.9</v>
      </c>
      <c r="X163" s="9">
        <f t="shared" si="22"/>
        <v>4.7117922977069723E-2</v>
      </c>
      <c r="AA163" s="4">
        <v>45371</v>
      </c>
      <c r="AB163" s="5">
        <v>21839.1</v>
      </c>
      <c r="AC163" s="2">
        <f t="shared" si="23"/>
        <v>9.9183292197013414E-4</v>
      </c>
      <c r="AF163" s="19">
        <f t="shared" si="17"/>
        <v>102</v>
      </c>
      <c r="AG163" s="21">
        <v>1.4099280171899568E-2</v>
      </c>
      <c r="AH163" s="21">
        <v>3.6030760179135313E-2</v>
      </c>
    </row>
    <row r="164" spans="2:34" ht="17.850000000000001" customHeight="1">
      <c r="B164" s="4">
        <v>45370</v>
      </c>
      <c r="C164" s="5">
        <v>1259.8499999999999</v>
      </c>
      <c r="D164" s="9">
        <f t="shared" si="18"/>
        <v>3.458766642106122E-3</v>
      </c>
      <c r="G164" s="4">
        <v>45370</v>
      </c>
      <c r="H164" s="5">
        <v>1277.05</v>
      </c>
      <c r="I164" s="9">
        <f t="shared" si="19"/>
        <v>-2.8751473954116272E-2</v>
      </c>
      <c r="L164" s="4">
        <v>45370</v>
      </c>
      <c r="M164" s="5">
        <v>1049.45</v>
      </c>
      <c r="N164" s="9">
        <f t="shared" si="20"/>
        <v>4.7279153950047633E-3</v>
      </c>
      <c r="Q164" s="4">
        <v>45370</v>
      </c>
      <c r="R164" s="5">
        <v>2593.4</v>
      </c>
      <c r="S164" s="9">
        <f t="shared" si="21"/>
        <v>-4.4245306199253084E-3</v>
      </c>
      <c r="V164" s="4">
        <v>45370</v>
      </c>
      <c r="W164" s="3">
        <v>22.8</v>
      </c>
      <c r="X164" s="9">
        <f t="shared" si="22"/>
        <v>-1.7391742711869107E-2</v>
      </c>
      <c r="AA164" s="4">
        <v>45370</v>
      </c>
      <c r="AB164" s="5">
        <v>21817.45</v>
      </c>
      <c r="AC164" s="2">
        <f t="shared" si="23"/>
        <v>-1.0860963573548457E-2</v>
      </c>
      <c r="AF164" s="19">
        <f t="shared" si="17"/>
        <v>103</v>
      </c>
      <c r="AG164" s="21">
        <v>1.7000342137164649E-2</v>
      </c>
      <c r="AH164" s="21">
        <v>0.16946143280233888</v>
      </c>
    </row>
    <row r="165" spans="2:34" ht="17.850000000000001" customHeight="1">
      <c r="B165" s="4">
        <v>45369</v>
      </c>
      <c r="C165" s="5">
        <v>1255.5</v>
      </c>
      <c r="D165" s="9">
        <f t="shared" si="18"/>
        <v>1.4440684154794428E-2</v>
      </c>
      <c r="G165" s="4">
        <v>45369</v>
      </c>
      <c r="H165" s="5">
        <v>1314.3</v>
      </c>
      <c r="I165" s="9">
        <f t="shared" si="19"/>
        <v>3.2007343283374829E-3</v>
      </c>
      <c r="L165" s="4">
        <v>45369</v>
      </c>
      <c r="M165" s="5">
        <v>1044.5</v>
      </c>
      <c r="N165" s="9">
        <f t="shared" si="20"/>
        <v>4.3656669400113056E-3</v>
      </c>
      <c r="Q165" s="4">
        <v>45369</v>
      </c>
      <c r="R165" s="5">
        <v>2604.9</v>
      </c>
      <c r="S165" s="9">
        <f t="shared" si="21"/>
        <v>-8.6195073396154072E-3</v>
      </c>
      <c r="V165" s="4">
        <v>45369</v>
      </c>
      <c r="W165" s="3">
        <v>23.2</v>
      </c>
      <c r="X165" s="9">
        <f t="shared" si="22"/>
        <v>4.8574670148556973E-2</v>
      </c>
      <c r="AA165" s="4">
        <v>45369</v>
      </c>
      <c r="AB165" s="5">
        <v>22055.7</v>
      </c>
      <c r="AC165" s="2">
        <f t="shared" si="23"/>
        <v>1.4678177414507178E-3</v>
      </c>
      <c r="AF165" s="19">
        <f t="shared" si="17"/>
        <v>104</v>
      </c>
      <c r="AG165" s="21">
        <v>1.7301447785480369E-2</v>
      </c>
      <c r="AH165" s="21">
        <v>0.11160669129647621</v>
      </c>
    </row>
    <row r="166" spans="2:34" ht="17.850000000000001" customHeight="1">
      <c r="B166" s="4">
        <v>45366</v>
      </c>
      <c r="C166" s="5">
        <v>1237.5</v>
      </c>
      <c r="D166" s="9">
        <f t="shared" si="18"/>
        <v>8.0729024061879876E-3</v>
      </c>
      <c r="G166" s="4">
        <v>45366</v>
      </c>
      <c r="H166" s="5">
        <v>1310.0999999999999</v>
      </c>
      <c r="I166" s="9">
        <f t="shared" si="19"/>
        <v>-7.7555133255305013E-3</v>
      </c>
      <c r="L166" s="4">
        <v>45366</v>
      </c>
      <c r="M166" s="5">
        <v>1039.95</v>
      </c>
      <c r="N166" s="9">
        <f t="shared" si="20"/>
        <v>1.4236149784440443E-2</v>
      </c>
      <c r="Q166" s="4">
        <v>45366</v>
      </c>
      <c r="R166" s="5">
        <v>2627.45</v>
      </c>
      <c r="S166" s="9">
        <f t="shared" si="21"/>
        <v>4.8835487453403898E-3</v>
      </c>
      <c r="V166" s="4">
        <v>45366</v>
      </c>
      <c r="W166" s="3">
        <v>22.1</v>
      </c>
      <c r="X166" s="9">
        <f t="shared" si="22"/>
        <v>4.8677048395316655E-2</v>
      </c>
      <c r="AA166" s="4">
        <v>45366</v>
      </c>
      <c r="AB166" s="5">
        <v>22023.35</v>
      </c>
      <c r="AC166" s="2">
        <f t="shared" si="23"/>
        <v>-5.5829893714841473E-3</v>
      </c>
      <c r="AF166" s="19">
        <f t="shared" si="17"/>
        <v>105</v>
      </c>
      <c r="AG166" s="21">
        <v>1.4015729511199369E-2</v>
      </c>
      <c r="AH166" s="21">
        <v>0.13214361922315149</v>
      </c>
    </row>
    <row r="167" spans="2:34" ht="17.850000000000001" customHeight="1">
      <c r="B167" s="4">
        <v>45365</v>
      </c>
      <c r="C167" s="5">
        <v>1227.55</v>
      </c>
      <c r="D167" s="9">
        <f t="shared" si="18"/>
        <v>1.1552770850311705E-2</v>
      </c>
      <c r="G167" s="4">
        <v>45365</v>
      </c>
      <c r="H167" s="5">
        <v>1320.3</v>
      </c>
      <c r="I167" s="9">
        <f t="shared" si="19"/>
        <v>1.1655942728361589E-2</v>
      </c>
      <c r="L167" s="4">
        <v>45365</v>
      </c>
      <c r="M167" s="5">
        <v>1025.25</v>
      </c>
      <c r="N167" s="9">
        <f t="shared" si="20"/>
        <v>2.3837089846730657E-2</v>
      </c>
      <c r="Q167" s="4">
        <v>45365</v>
      </c>
      <c r="R167" s="5">
        <v>2614.65</v>
      </c>
      <c r="S167" s="9">
        <f t="shared" si="21"/>
        <v>3.75461746452267E-2</v>
      </c>
      <c r="V167" s="4">
        <v>45365</v>
      </c>
      <c r="W167" s="3">
        <v>21.05</v>
      </c>
      <c r="X167" s="9">
        <f t="shared" si="22"/>
        <v>3.1365659278219826E-2</v>
      </c>
      <c r="AA167" s="4">
        <v>45365</v>
      </c>
      <c r="AB167" s="5">
        <v>22146.65</v>
      </c>
      <c r="AC167" s="2">
        <f t="shared" si="23"/>
        <v>6.7483410794881684E-3</v>
      </c>
      <c r="AF167" s="19">
        <f t="shared" si="17"/>
        <v>106</v>
      </c>
      <c r="AG167" s="21">
        <v>1.4300049030274785E-2</v>
      </c>
      <c r="AH167" s="21">
        <v>0.17700523929451978</v>
      </c>
    </row>
    <row r="168" spans="2:34" ht="17.850000000000001" customHeight="1">
      <c r="B168" s="4">
        <v>45364</v>
      </c>
      <c r="C168" s="5">
        <v>1213.45</v>
      </c>
      <c r="D168" s="9">
        <f t="shared" si="18"/>
        <v>-2.8915720163592212E-2</v>
      </c>
      <c r="G168" s="4">
        <v>45364</v>
      </c>
      <c r="H168" s="5">
        <v>1305</v>
      </c>
      <c r="I168" s="9">
        <f t="shared" si="19"/>
        <v>-3.5381936846115652E-2</v>
      </c>
      <c r="L168" s="4">
        <v>45364</v>
      </c>
      <c r="M168" s="5">
        <v>1001.1</v>
      </c>
      <c r="N168" s="9">
        <f t="shared" si="20"/>
        <v>-2.4275910887927278E-2</v>
      </c>
      <c r="Q168" s="4">
        <v>45364</v>
      </c>
      <c r="R168" s="5">
        <v>2518.3000000000002</v>
      </c>
      <c r="S168" s="9">
        <f t="shared" si="21"/>
        <v>-3.7584419950619979E-2</v>
      </c>
      <c r="V168" s="4">
        <v>45364</v>
      </c>
      <c r="W168" s="3">
        <v>20.399999999999999</v>
      </c>
      <c r="X168" s="9">
        <f t="shared" si="22"/>
        <v>-5.018974452385528E-2</v>
      </c>
      <c r="AA168" s="4">
        <v>45364</v>
      </c>
      <c r="AB168" s="5">
        <v>21997.7</v>
      </c>
      <c r="AC168" s="2">
        <f t="shared" si="23"/>
        <v>-1.524839281915699E-2</v>
      </c>
      <c r="AF168" s="19">
        <f t="shared" si="17"/>
        <v>107</v>
      </c>
      <c r="AG168" s="21">
        <v>1.476578800537354E-2</v>
      </c>
      <c r="AH168" s="21">
        <v>0.13904099927282945</v>
      </c>
    </row>
    <row r="169" spans="2:34" ht="17.850000000000001" customHeight="1">
      <c r="B169" s="4">
        <v>45363</v>
      </c>
      <c r="C169" s="5">
        <v>1249.05</v>
      </c>
      <c r="D169" s="9">
        <f t="shared" si="18"/>
        <v>5.5797667997901108E-3</v>
      </c>
      <c r="G169" s="4">
        <v>45363</v>
      </c>
      <c r="H169" s="5">
        <v>1352</v>
      </c>
      <c r="I169" s="9">
        <f t="shared" si="19"/>
        <v>-2.0389819988366493E-2</v>
      </c>
      <c r="L169" s="4">
        <v>45363</v>
      </c>
      <c r="M169" s="5">
        <v>1025.7</v>
      </c>
      <c r="N169" s="9">
        <f t="shared" si="20"/>
        <v>2.1471802120211743E-3</v>
      </c>
      <c r="Q169" s="4">
        <v>45363</v>
      </c>
      <c r="R169" s="5">
        <v>2614.75</v>
      </c>
      <c r="S169" s="9">
        <f t="shared" si="21"/>
        <v>2.8079640502204489E-2</v>
      </c>
      <c r="V169" s="4">
        <v>45363</v>
      </c>
      <c r="W169" s="3">
        <v>21.45</v>
      </c>
      <c r="X169" s="9">
        <f t="shared" si="22"/>
        <v>-5.0010420574661422E-2</v>
      </c>
      <c r="AA169" s="4">
        <v>45363</v>
      </c>
      <c r="AB169" s="5">
        <v>22335.7</v>
      </c>
      <c r="AC169" s="2">
        <f t="shared" si="23"/>
        <v>1.3656201783766265E-4</v>
      </c>
      <c r="AF169" s="19">
        <f t="shared" si="17"/>
        <v>108</v>
      </c>
      <c r="AG169" s="21">
        <v>1.7855448980448219E-2</v>
      </c>
      <c r="AH169" s="21">
        <v>0.23622926959830676</v>
      </c>
    </row>
    <row r="170" spans="2:34" ht="17.850000000000001" customHeight="1">
      <c r="B170" s="4">
        <v>45362</v>
      </c>
      <c r="C170" s="5">
        <v>1242.0999999999999</v>
      </c>
      <c r="D170" s="9">
        <f t="shared" si="18"/>
        <v>-9.3355647259972634E-3</v>
      </c>
      <c r="G170" s="4">
        <v>45362</v>
      </c>
      <c r="H170" s="5">
        <v>1379.85</v>
      </c>
      <c r="I170" s="9">
        <f t="shared" si="19"/>
        <v>-2.5508027960678439E-2</v>
      </c>
      <c r="L170" s="4">
        <v>45362</v>
      </c>
      <c r="M170" s="5">
        <v>1023.5</v>
      </c>
      <c r="N170" s="9">
        <f t="shared" si="20"/>
        <v>-2.20320052856573E-2</v>
      </c>
      <c r="Q170" s="4">
        <v>45362</v>
      </c>
      <c r="R170" s="5">
        <v>2542.35</v>
      </c>
      <c r="S170" s="9">
        <f t="shared" si="21"/>
        <v>-2.5743995989788243E-2</v>
      </c>
      <c r="V170" s="4">
        <v>45362</v>
      </c>
      <c r="W170" s="3">
        <v>22.55</v>
      </c>
      <c r="X170" s="9">
        <f t="shared" si="22"/>
        <v>0</v>
      </c>
      <c r="AA170" s="4">
        <v>45362</v>
      </c>
      <c r="AB170" s="5">
        <v>22332.65</v>
      </c>
      <c r="AC170" s="2">
        <f t="shared" si="23"/>
        <v>-7.1788682071318097E-3</v>
      </c>
      <c r="AF170" s="19">
        <f t="shared" si="17"/>
        <v>109</v>
      </c>
      <c r="AG170" s="21">
        <v>1.4518629295203466E-2</v>
      </c>
      <c r="AH170" s="21">
        <v>-1.0156973782529367E-2</v>
      </c>
    </row>
    <row r="171" spans="2:34" ht="17.850000000000001" customHeight="1">
      <c r="B171" s="4">
        <v>45358</v>
      </c>
      <c r="C171" s="5">
        <v>1253.75</v>
      </c>
      <c r="D171" s="9">
        <f t="shared" si="18"/>
        <v>2.5732035953668655E-2</v>
      </c>
      <c r="G171" s="4">
        <v>45358</v>
      </c>
      <c r="H171" s="5">
        <v>1415.5</v>
      </c>
      <c r="I171" s="9">
        <f t="shared" si="19"/>
        <v>2.6777086670855262E-2</v>
      </c>
      <c r="L171" s="4">
        <v>45358</v>
      </c>
      <c r="M171" s="5">
        <v>1046.3</v>
      </c>
      <c r="N171" s="9">
        <f t="shared" si="20"/>
        <v>-9.552923920984409E-4</v>
      </c>
      <c r="Q171" s="4">
        <v>45358</v>
      </c>
      <c r="R171" s="5">
        <v>2608.65</v>
      </c>
      <c r="S171" s="9">
        <f t="shared" si="21"/>
        <v>1.1547450163445896E-2</v>
      </c>
      <c r="V171" s="4">
        <v>45358</v>
      </c>
      <c r="W171" s="3">
        <v>22.55</v>
      </c>
      <c r="X171" s="9">
        <f t="shared" si="22"/>
        <v>1.1148387482614201E-2</v>
      </c>
      <c r="AA171" s="4">
        <v>45358</v>
      </c>
      <c r="AB171" s="5">
        <v>22493.55</v>
      </c>
      <c r="AC171" s="2">
        <f t="shared" si="23"/>
        <v>8.6729117063467345E-4</v>
      </c>
      <c r="AF171" s="19">
        <f t="shared" si="17"/>
        <v>110</v>
      </c>
      <c r="AG171" s="21">
        <v>2.1098092955515495E-2</v>
      </c>
      <c r="AH171" s="21">
        <v>0.19524771057228879</v>
      </c>
    </row>
    <row r="172" spans="2:34" ht="17.850000000000001" customHeight="1">
      <c r="B172" s="4">
        <v>45357</v>
      </c>
      <c r="C172" s="5">
        <v>1221.9000000000001</v>
      </c>
      <c r="D172" s="9">
        <f t="shared" si="18"/>
        <v>1.3922446047246204E-3</v>
      </c>
      <c r="G172" s="4">
        <v>45357</v>
      </c>
      <c r="H172" s="5">
        <v>1378.1</v>
      </c>
      <c r="I172" s="9">
        <f t="shared" si="19"/>
        <v>-8.6339788197109506E-3</v>
      </c>
      <c r="L172" s="4">
        <v>45357</v>
      </c>
      <c r="M172" s="5">
        <v>1047.3</v>
      </c>
      <c r="N172" s="9">
        <f t="shared" si="20"/>
        <v>4.9295368914201903E-3</v>
      </c>
      <c r="Q172" s="4">
        <v>45357</v>
      </c>
      <c r="R172" s="5">
        <v>2578.6999999999998</v>
      </c>
      <c r="S172" s="9">
        <f t="shared" si="21"/>
        <v>-2.284937436988765E-2</v>
      </c>
      <c r="V172" s="4">
        <v>45357</v>
      </c>
      <c r="W172" s="3">
        <v>22.3</v>
      </c>
      <c r="X172" s="9">
        <f t="shared" si="22"/>
        <v>-3.307909097658443E-2</v>
      </c>
      <c r="AA172" s="4">
        <v>45357</v>
      </c>
      <c r="AB172" s="5">
        <v>22474.05</v>
      </c>
      <c r="AC172" s="2">
        <f t="shared" si="23"/>
        <v>5.2531497425974778E-3</v>
      </c>
      <c r="AF172" s="19">
        <f t="shared" si="17"/>
        <v>111</v>
      </c>
      <c r="AG172" s="21">
        <v>1.4531572946558961E-2</v>
      </c>
      <c r="AH172" s="21">
        <v>0.14973655982184933</v>
      </c>
    </row>
    <row r="173" spans="2:34" ht="17.850000000000001" customHeight="1">
      <c r="B173" s="4">
        <v>45356</v>
      </c>
      <c r="C173" s="5">
        <v>1220.2</v>
      </c>
      <c r="D173" s="9">
        <f t="shared" si="18"/>
        <v>-1.9076027941943231E-2</v>
      </c>
      <c r="G173" s="4">
        <v>45356</v>
      </c>
      <c r="H173" s="5">
        <v>1390.05</v>
      </c>
      <c r="I173" s="9">
        <f t="shared" si="19"/>
        <v>5.5909392304984949E-3</v>
      </c>
      <c r="L173" s="4">
        <v>45356</v>
      </c>
      <c r="M173" s="5">
        <v>1042.1500000000001</v>
      </c>
      <c r="N173" s="9">
        <f t="shared" si="20"/>
        <v>-2.6232564825280014E-2</v>
      </c>
      <c r="Q173" s="4">
        <v>45356</v>
      </c>
      <c r="R173" s="5">
        <v>2638.3</v>
      </c>
      <c r="S173" s="9">
        <f t="shared" si="21"/>
        <v>4.9776867288356093E-3</v>
      </c>
      <c r="V173" s="4">
        <v>45356</v>
      </c>
      <c r="W173" s="3">
        <v>23.05</v>
      </c>
      <c r="X173" s="9">
        <f t="shared" si="22"/>
        <v>-1.5070252920998166E-2</v>
      </c>
      <c r="AA173" s="4">
        <v>45356</v>
      </c>
      <c r="AB173" s="5">
        <v>22356.3</v>
      </c>
      <c r="AC173" s="2">
        <f t="shared" si="23"/>
        <v>-2.202767082468908E-3</v>
      </c>
      <c r="AF173" s="19">
        <f t="shared" si="17"/>
        <v>112</v>
      </c>
      <c r="AG173" s="21">
        <v>1.4004589554716201E-2</v>
      </c>
      <c r="AH173" s="21">
        <v>0.13595055710549228</v>
      </c>
    </row>
    <row r="174" spans="2:34" ht="17.850000000000001" customHeight="1">
      <c r="B174" s="4">
        <v>45355</v>
      </c>
      <c r="C174" s="5">
        <v>1243.7</v>
      </c>
      <c r="D174" s="9">
        <f t="shared" si="18"/>
        <v>-1.4646575307972469E-2</v>
      </c>
      <c r="G174" s="4">
        <v>45355</v>
      </c>
      <c r="H174" s="5">
        <v>1382.3</v>
      </c>
      <c r="I174" s="9">
        <f t="shared" si="19"/>
        <v>-1.1401155704964295E-2</v>
      </c>
      <c r="L174" s="4">
        <v>45355</v>
      </c>
      <c r="M174" s="5">
        <v>1069.8499999999999</v>
      </c>
      <c r="N174" s="9">
        <f t="shared" si="20"/>
        <v>-2.5653079156972146E-2</v>
      </c>
      <c r="Q174" s="4">
        <v>45355</v>
      </c>
      <c r="R174" s="5">
        <v>2625.2</v>
      </c>
      <c r="S174" s="9">
        <f t="shared" si="21"/>
        <v>-1.1061556836612408E-2</v>
      </c>
      <c r="V174" s="4">
        <v>45355</v>
      </c>
      <c r="W174" s="3">
        <v>23.4</v>
      </c>
      <c r="X174" s="9">
        <f t="shared" si="22"/>
        <v>-2.3232301493268537E-2</v>
      </c>
      <c r="AA174" s="4">
        <v>45355</v>
      </c>
      <c r="AB174" s="5">
        <v>22405.599999999999</v>
      </c>
      <c r="AC174" s="2">
        <f t="shared" si="23"/>
        <v>1.2147196920581206E-3</v>
      </c>
      <c r="AF174" s="19">
        <f t="shared" si="17"/>
        <v>113</v>
      </c>
      <c r="AG174" s="21">
        <v>1.3992741750665946E-2</v>
      </c>
      <c r="AH174" s="21">
        <v>0.10159489499368068</v>
      </c>
    </row>
    <row r="175" spans="2:34" ht="17.850000000000001" customHeight="1">
      <c r="B175" s="4">
        <v>45353</v>
      </c>
      <c r="C175" s="5">
        <v>1262.05</v>
      </c>
      <c r="D175" s="9">
        <f t="shared" si="18"/>
        <v>2.7717069931010498E-2</v>
      </c>
      <c r="G175" s="4">
        <v>45353</v>
      </c>
      <c r="H175" s="5">
        <v>1398.15</v>
      </c>
      <c r="I175" s="9">
        <f t="shared" si="19"/>
        <v>4.7676322093304965E-3</v>
      </c>
      <c r="L175" s="4">
        <v>45353</v>
      </c>
      <c r="M175" s="5">
        <v>1097.6500000000001</v>
      </c>
      <c r="N175" s="9">
        <f t="shared" si="20"/>
        <v>2.006293135703351E-3</v>
      </c>
      <c r="Q175" s="4">
        <v>45353</v>
      </c>
      <c r="R175" s="5">
        <v>2654.4</v>
      </c>
      <c r="S175" s="9">
        <f t="shared" si="21"/>
        <v>-1.5434135082131155E-3</v>
      </c>
      <c r="V175" s="4">
        <v>45353</v>
      </c>
      <c r="W175" s="3">
        <v>23.95</v>
      </c>
      <c r="X175" s="9">
        <f t="shared" si="22"/>
        <v>0</v>
      </c>
      <c r="AA175" s="4">
        <v>45353</v>
      </c>
      <c r="AB175" s="5">
        <v>22378.400000000001</v>
      </c>
      <c r="AC175" s="2">
        <f t="shared" si="23"/>
        <v>1.7733692952736234E-3</v>
      </c>
      <c r="AF175" s="19">
        <f t="shared" si="17"/>
        <v>114</v>
      </c>
      <c r="AG175" s="21">
        <v>1.4876645013935409E-2</v>
      </c>
      <c r="AH175" s="21">
        <v>0.10509874504804718</v>
      </c>
    </row>
    <row r="176" spans="2:34" ht="17.850000000000001" customHeight="1">
      <c r="B176" s="4">
        <v>45352</v>
      </c>
      <c r="C176" s="5">
        <v>1227.55</v>
      </c>
      <c r="D176" s="9">
        <f t="shared" si="18"/>
        <v>1.2047351085427451E-2</v>
      </c>
      <c r="G176" s="4">
        <v>45352</v>
      </c>
      <c r="H176" s="5">
        <v>1391.5</v>
      </c>
      <c r="I176" s="9">
        <f t="shared" si="19"/>
        <v>1.4805432338511506E-2</v>
      </c>
      <c r="L176" s="4">
        <v>45352</v>
      </c>
      <c r="M176" s="5">
        <v>1095.45</v>
      </c>
      <c r="N176" s="9">
        <f t="shared" si="20"/>
        <v>3.0493558219359018E-2</v>
      </c>
      <c r="Q176" s="4">
        <v>45352</v>
      </c>
      <c r="R176" s="5">
        <v>2658.5</v>
      </c>
      <c r="S176" s="9">
        <f t="shared" si="21"/>
        <v>2.4479816386400372E-3</v>
      </c>
      <c r="V176" s="4">
        <v>45352</v>
      </c>
      <c r="W176" s="3">
        <v>23.95</v>
      </c>
      <c r="X176" s="9">
        <f t="shared" si="22"/>
        <v>-1.0384309305716493E-2</v>
      </c>
      <c r="AA176" s="4">
        <v>45352</v>
      </c>
      <c r="AB176" s="5">
        <v>22338.75</v>
      </c>
      <c r="AC176" s="2">
        <f t="shared" si="23"/>
        <v>1.6062509231593233E-2</v>
      </c>
      <c r="AF176" s="19">
        <f t="shared" si="17"/>
        <v>115</v>
      </c>
      <c r="AG176" s="21">
        <v>1.7370293317795986E-2</v>
      </c>
      <c r="AH176" s="21">
        <v>4.8634943247919241E-2</v>
      </c>
    </row>
    <row r="177" spans="2:34" ht="17.850000000000001" customHeight="1">
      <c r="B177" s="4">
        <v>45351</v>
      </c>
      <c r="C177" s="5">
        <v>1212.8499999999999</v>
      </c>
      <c r="D177" s="9">
        <f t="shared" si="18"/>
        <v>-1.2495297665108231E-2</v>
      </c>
      <c r="G177" s="4">
        <v>45351</v>
      </c>
      <c r="H177" s="5">
        <v>1371.05</v>
      </c>
      <c r="I177" s="9">
        <f t="shared" si="19"/>
        <v>4.4957037652840707E-3</v>
      </c>
      <c r="L177" s="4">
        <v>45351</v>
      </c>
      <c r="M177" s="5">
        <v>1062.55</v>
      </c>
      <c r="N177" s="9">
        <f t="shared" si="20"/>
        <v>-2.1092622269907105E-2</v>
      </c>
      <c r="Q177" s="4">
        <v>45351</v>
      </c>
      <c r="R177" s="5">
        <v>2652</v>
      </c>
      <c r="S177" s="9">
        <f t="shared" si="21"/>
        <v>-1.7518582649978503E-3</v>
      </c>
      <c r="V177" s="4">
        <v>45351</v>
      </c>
      <c r="W177" s="3">
        <v>24.2</v>
      </c>
      <c r="X177" s="9">
        <f t="shared" si="22"/>
        <v>3.1482138270352372E-2</v>
      </c>
      <c r="AA177" s="4">
        <v>45351</v>
      </c>
      <c r="AB177" s="5">
        <v>21982.799999999999</v>
      </c>
      <c r="AC177" s="2">
        <f t="shared" si="23"/>
        <v>1.4407994489542065E-3</v>
      </c>
      <c r="AF177" s="19">
        <f t="shared" si="17"/>
        <v>116</v>
      </c>
      <c r="AG177" s="21">
        <v>1.8811472442360519E-2</v>
      </c>
      <c r="AH177" s="21">
        <v>0.36188983684393827</v>
      </c>
    </row>
    <row r="178" spans="2:34" ht="17.850000000000001" customHeight="1">
      <c r="B178" s="4">
        <v>45350</v>
      </c>
      <c r="C178" s="5">
        <v>1228.0999999999999</v>
      </c>
      <c r="D178" s="9">
        <f t="shared" si="18"/>
        <v>-3.7124915501321638E-2</v>
      </c>
      <c r="G178" s="4">
        <v>45350</v>
      </c>
      <c r="H178" s="5">
        <v>1364.9</v>
      </c>
      <c r="I178" s="9">
        <f t="shared" si="19"/>
        <v>-2.5212483366852795E-2</v>
      </c>
      <c r="L178" s="4">
        <v>45350</v>
      </c>
      <c r="M178" s="5">
        <v>1085.2</v>
      </c>
      <c r="N178" s="9">
        <f t="shared" si="20"/>
        <v>-8.8530657809741693E-3</v>
      </c>
      <c r="Q178" s="4">
        <v>45350</v>
      </c>
      <c r="R178" s="5">
        <v>2656.65</v>
      </c>
      <c r="S178" s="9">
        <f t="shared" si="21"/>
        <v>-1.9569001967031239E-2</v>
      </c>
      <c r="V178" s="4">
        <v>45350</v>
      </c>
      <c r="W178" s="3">
        <v>23.45</v>
      </c>
      <c r="X178" s="9">
        <f t="shared" si="22"/>
        <v>-4.9906405596410741E-2</v>
      </c>
      <c r="AA178" s="4">
        <v>45350</v>
      </c>
      <c r="AB178" s="5">
        <v>21951.15</v>
      </c>
      <c r="AC178" s="2">
        <f t="shared" si="23"/>
        <v>-1.1198431843397458E-2</v>
      </c>
      <c r="AF178" s="19">
        <f t="shared" si="17"/>
        <v>117</v>
      </c>
      <c r="AG178" s="21">
        <v>1.6133833031183497E-2</v>
      </c>
      <c r="AH178" s="21">
        <v>0.24435774092857648</v>
      </c>
    </row>
    <row r="179" spans="2:34" ht="17.850000000000001" customHeight="1">
      <c r="B179" s="4">
        <v>45349</v>
      </c>
      <c r="C179" s="5">
        <v>1274.55</v>
      </c>
      <c r="D179" s="9">
        <f t="shared" si="18"/>
        <v>2.8853703896607057E-2</v>
      </c>
      <c r="G179" s="4">
        <v>45349</v>
      </c>
      <c r="H179" s="5">
        <v>1399.75</v>
      </c>
      <c r="I179" s="9">
        <f t="shared" si="19"/>
        <v>-4.7751498333284004E-3</v>
      </c>
      <c r="L179" s="4">
        <v>45349</v>
      </c>
      <c r="M179" s="5">
        <v>1094.8499999999999</v>
      </c>
      <c r="N179" s="9">
        <f t="shared" si="20"/>
        <v>-5.3006672499261713E-2</v>
      </c>
      <c r="Q179" s="4">
        <v>45349</v>
      </c>
      <c r="R179" s="5">
        <v>2709.15</v>
      </c>
      <c r="S179" s="9">
        <f t="shared" si="21"/>
        <v>9.1404416751580068E-3</v>
      </c>
      <c r="V179" s="4">
        <v>45349</v>
      </c>
      <c r="W179" s="3">
        <v>24.65</v>
      </c>
      <c r="X179" s="9">
        <f t="shared" si="22"/>
        <v>-2.404925523266974E-2</v>
      </c>
      <c r="AA179" s="4">
        <v>45349</v>
      </c>
      <c r="AB179" s="5">
        <v>22198.35</v>
      </c>
      <c r="AC179" s="2">
        <f t="shared" si="23"/>
        <v>3.4431131207391997E-3</v>
      </c>
      <c r="AF179" s="19">
        <f t="shared" si="17"/>
        <v>118</v>
      </c>
      <c r="AG179" s="21">
        <v>1.644566353001221E-2</v>
      </c>
      <c r="AH179" s="21">
        <v>0.16283411696277317</v>
      </c>
    </row>
    <row r="180" spans="2:34" ht="17.850000000000001" customHeight="1">
      <c r="B180" s="4">
        <v>45348</v>
      </c>
      <c r="C180" s="5">
        <v>1238.3</v>
      </c>
      <c r="D180" s="9">
        <f t="shared" si="18"/>
        <v>-2.3740816175346593E-2</v>
      </c>
      <c r="G180" s="4">
        <v>45348</v>
      </c>
      <c r="H180" s="5">
        <v>1406.45</v>
      </c>
      <c r="I180" s="9">
        <f t="shared" si="19"/>
        <v>1.2340757192412188E-2</v>
      </c>
      <c r="L180" s="4">
        <v>45348</v>
      </c>
      <c r="M180" s="5">
        <v>1154.45</v>
      </c>
      <c r="N180" s="9">
        <f t="shared" si="20"/>
        <v>1.1806615462688866E-2</v>
      </c>
      <c r="Q180" s="4">
        <v>45348</v>
      </c>
      <c r="R180" s="5">
        <v>2684.5</v>
      </c>
      <c r="S180" s="9">
        <f t="shared" si="21"/>
        <v>5.7906204581000889E-3</v>
      </c>
      <c r="V180" s="4">
        <v>45348</v>
      </c>
      <c r="W180" s="3">
        <v>25.25</v>
      </c>
      <c r="X180" s="9">
        <f t="shared" si="22"/>
        <v>-1.3766195764147959E-2</v>
      </c>
      <c r="AA180" s="4">
        <v>45348</v>
      </c>
      <c r="AB180" s="5">
        <v>22122.05</v>
      </c>
      <c r="AC180" s="2">
        <f t="shared" si="23"/>
        <v>-4.0893487084771958E-3</v>
      </c>
      <c r="AF180" s="19">
        <f t="shared" si="17"/>
        <v>119</v>
      </c>
      <c r="AG180" s="21">
        <v>1.4521051707172113E-2</v>
      </c>
      <c r="AH180" s="21">
        <v>0.14052708098387889</v>
      </c>
    </row>
    <row r="181" spans="2:34" ht="17.850000000000001" customHeight="1">
      <c r="B181" s="4">
        <v>45345</v>
      </c>
      <c r="C181" s="5">
        <v>1268.05</v>
      </c>
      <c r="D181" s="9">
        <f t="shared" si="18"/>
        <v>-4.3364280339721879E-4</v>
      </c>
      <c r="G181" s="4">
        <v>45345</v>
      </c>
      <c r="H181" s="5">
        <v>1389.2</v>
      </c>
      <c r="I181" s="9">
        <f t="shared" si="19"/>
        <v>4.6176128224494715E-3</v>
      </c>
      <c r="L181" s="4">
        <v>45345</v>
      </c>
      <c r="M181" s="5">
        <v>1140.9000000000001</v>
      </c>
      <c r="N181" s="9">
        <f t="shared" si="20"/>
        <v>2.7097113849783559E-2</v>
      </c>
      <c r="Q181" s="4">
        <v>45345</v>
      </c>
      <c r="R181" s="5">
        <v>2669</v>
      </c>
      <c r="S181" s="9">
        <f t="shared" si="21"/>
        <v>-1.3508941456601439E-2</v>
      </c>
      <c r="V181" s="4">
        <v>45345</v>
      </c>
      <c r="W181" s="3">
        <v>25.6</v>
      </c>
      <c r="X181" s="9">
        <f t="shared" si="22"/>
        <v>-1.9512201312616936E-3</v>
      </c>
      <c r="AA181" s="4">
        <v>45345</v>
      </c>
      <c r="AB181" s="5">
        <v>22212.7</v>
      </c>
      <c r="AC181" s="2">
        <f t="shared" si="23"/>
        <v>-2.1381877027633613E-4</v>
      </c>
      <c r="AF181" s="19">
        <f t="shared" si="17"/>
        <v>120</v>
      </c>
      <c r="AG181" s="21">
        <v>1.4995358234871936E-2</v>
      </c>
      <c r="AH181" s="21">
        <v>0.13836025920221856</v>
      </c>
    </row>
    <row r="182" spans="2:34" ht="17.850000000000001" customHeight="1">
      <c r="B182" s="4">
        <v>45344</v>
      </c>
      <c r="C182" s="5">
        <v>1268.5999999999999</v>
      </c>
      <c r="D182" s="9">
        <f t="shared" si="18"/>
        <v>7.0156246984184267E-2</v>
      </c>
      <c r="G182" s="4">
        <v>45344</v>
      </c>
      <c r="H182" s="5">
        <v>1382.8</v>
      </c>
      <c r="I182" s="9">
        <f t="shared" si="19"/>
        <v>4.339963901753493E-4</v>
      </c>
      <c r="L182" s="4">
        <v>45344</v>
      </c>
      <c r="M182" s="5">
        <v>1110.4000000000001</v>
      </c>
      <c r="N182" s="9">
        <f t="shared" si="20"/>
        <v>-1.8009905496657139E-4</v>
      </c>
      <c r="Q182" s="4">
        <v>45344</v>
      </c>
      <c r="R182" s="5">
        <v>2705.3</v>
      </c>
      <c r="S182" s="9">
        <f t="shared" si="21"/>
        <v>-4.6283146891006781E-3</v>
      </c>
      <c r="V182" s="4">
        <v>45344</v>
      </c>
      <c r="W182" s="3">
        <v>25.65</v>
      </c>
      <c r="X182" s="9">
        <f t="shared" si="22"/>
        <v>7.8278286202466962E-3</v>
      </c>
      <c r="AA182" s="4">
        <v>45344</v>
      </c>
      <c r="AB182" s="5">
        <v>22217.45</v>
      </c>
      <c r="AC182" s="2">
        <f t="shared" si="23"/>
        <v>7.3364155357774361E-3</v>
      </c>
      <c r="AF182" s="19">
        <f t="shared" si="17"/>
        <v>121</v>
      </c>
      <c r="AG182" s="21">
        <v>1.5598644860463449E-2</v>
      </c>
      <c r="AH182" s="21">
        <v>1.3514050339526761E-2</v>
      </c>
    </row>
    <row r="183" spans="2:34" ht="17.850000000000001" customHeight="1">
      <c r="B183" s="4">
        <v>45343</v>
      </c>
      <c r="C183" s="5">
        <v>1182.6500000000001</v>
      </c>
      <c r="D183" s="9">
        <f t="shared" si="18"/>
        <v>-4.6494918097769917E-4</v>
      </c>
      <c r="G183" s="4">
        <v>45343</v>
      </c>
      <c r="H183" s="5">
        <v>1382.2</v>
      </c>
      <c r="I183" s="9">
        <f t="shared" si="19"/>
        <v>5.222701556622359E-3</v>
      </c>
      <c r="L183" s="4">
        <v>45343</v>
      </c>
      <c r="M183" s="5">
        <v>1110.5999999999999</v>
      </c>
      <c r="N183" s="9">
        <f t="shared" si="20"/>
        <v>6.1697252524721559E-2</v>
      </c>
      <c r="Q183" s="4">
        <v>45343</v>
      </c>
      <c r="R183" s="5">
        <v>2717.85</v>
      </c>
      <c r="S183" s="9">
        <f t="shared" si="21"/>
        <v>-2.1764119905859802E-2</v>
      </c>
      <c r="V183" s="4">
        <v>45343</v>
      </c>
      <c r="W183" s="3">
        <v>25.45</v>
      </c>
      <c r="X183" s="9">
        <f t="shared" si="22"/>
        <v>-3.8540415307776667E-2</v>
      </c>
      <c r="AA183" s="4">
        <v>45343</v>
      </c>
      <c r="AB183" s="5">
        <v>22055.05</v>
      </c>
      <c r="AC183" s="2">
        <f t="shared" si="23"/>
        <v>-6.4132914383778911E-3</v>
      </c>
      <c r="AF183" s="19">
        <f t="shared" si="17"/>
        <v>122</v>
      </c>
      <c r="AG183" s="21">
        <v>1.3894320182216185E-2</v>
      </c>
      <c r="AH183" s="21">
        <v>1.006233350907795E-2</v>
      </c>
    </row>
    <row r="184" spans="2:34" ht="17.850000000000001" customHeight="1">
      <c r="B184" s="4">
        <v>45342</v>
      </c>
      <c r="C184" s="5">
        <v>1183.2</v>
      </c>
      <c r="D184" s="9">
        <f t="shared" si="18"/>
        <v>-1.0676407578171827E-2</v>
      </c>
      <c r="G184" s="4">
        <v>45342</v>
      </c>
      <c r="H184" s="5">
        <v>1375</v>
      </c>
      <c r="I184" s="9">
        <f t="shared" si="19"/>
        <v>-5.2950473696398897E-3</v>
      </c>
      <c r="L184" s="4">
        <v>45342</v>
      </c>
      <c r="M184" s="5">
        <v>1044.1500000000001</v>
      </c>
      <c r="N184" s="9">
        <f t="shared" si="20"/>
        <v>1.8900864777683428E-2</v>
      </c>
      <c r="Q184" s="4">
        <v>45342</v>
      </c>
      <c r="R184" s="5">
        <v>2777.65</v>
      </c>
      <c r="S184" s="9">
        <f t="shared" si="21"/>
        <v>-3.419572586752655E-4</v>
      </c>
      <c r="V184" s="4">
        <v>45342</v>
      </c>
      <c r="W184" s="3">
        <v>26.45</v>
      </c>
      <c r="X184" s="9">
        <f t="shared" si="22"/>
        <v>-1.8727139050697762E-2</v>
      </c>
      <c r="AA184" s="4">
        <v>45342</v>
      </c>
      <c r="AB184" s="5">
        <v>22196.95</v>
      </c>
      <c r="AC184" s="2">
        <f t="shared" si="23"/>
        <v>3.3710026687649355E-3</v>
      </c>
      <c r="AF184" s="19">
        <f t="shared" si="17"/>
        <v>123</v>
      </c>
      <c r="AG184" s="21">
        <v>1.7291190785956305E-2</v>
      </c>
      <c r="AH184" s="21">
        <v>0.2662804688851319</v>
      </c>
    </row>
    <row r="185" spans="2:34" ht="17.850000000000001" customHeight="1">
      <c r="B185" s="4">
        <v>45341</v>
      </c>
      <c r="C185" s="5">
        <v>1195.9000000000001</v>
      </c>
      <c r="D185" s="9">
        <f t="shared" si="18"/>
        <v>7.6384305580951333E-3</v>
      </c>
      <c r="G185" s="4">
        <v>45341</v>
      </c>
      <c r="H185" s="5">
        <v>1382.3</v>
      </c>
      <c r="I185" s="9">
        <f t="shared" si="19"/>
        <v>-1.0850890687926873E-4</v>
      </c>
      <c r="L185" s="4">
        <v>45341</v>
      </c>
      <c r="M185" s="5">
        <v>1024.5999999999999</v>
      </c>
      <c r="N185" s="9">
        <f t="shared" si="20"/>
        <v>-7.9228547717720612E-3</v>
      </c>
      <c r="Q185" s="4">
        <v>45341</v>
      </c>
      <c r="R185" s="5">
        <v>2778.6</v>
      </c>
      <c r="S185" s="9">
        <f t="shared" si="21"/>
        <v>1.6208334630586619E-3</v>
      </c>
      <c r="V185" s="4">
        <v>45341</v>
      </c>
      <c r="W185" s="3">
        <v>26.95</v>
      </c>
      <c r="X185" s="9">
        <f t="shared" si="22"/>
        <v>2.8223886587954956E-2</v>
      </c>
      <c r="AA185" s="4">
        <v>45341</v>
      </c>
      <c r="AB185" s="5">
        <v>22122.25</v>
      </c>
      <c r="AC185" s="2">
        <f t="shared" si="23"/>
        <v>3.6931451676362253E-3</v>
      </c>
      <c r="AF185" s="19">
        <f t="shared" si="17"/>
        <v>124</v>
      </c>
      <c r="AG185" s="21">
        <v>1.5041535669352566E-2</v>
      </c>
      <c r="AH185" s="21">
        <v>0.17404863854673958</v>
      </c>
    </row>
    <row r="186" spans="2:34" ht="17.850000000000001" customHeight="1">
      <c r="B186" s="4">
        <v>45338</v>
      </c>
      <c r="C186" s="5">
        <v>1186.8</v>
      </c>
      <c r="D186" s="9">
        <f t="shared" si="18"/>
        <v>-2.1836020527383426E-2</v>
      </c>
      <c r="G186" s="4">
        <v>45338</v>
      </c>
      <c r="H186" s="5">
        <v>1382.45</v>
      </c>
      <c r="I186" s="9">
        <f t="shared" si="19"/>
        <v>1.501321789131496E-2</v>
      </c>
      <c r="L186" s="4">
        <v>45338</v>
      </c>
      <c r="M186" s="5">
        <v>1032.75</v>
      </c>
      <c r="N186" s="9">
        <f t="shared" si="20"/>
        <v>9.290176012240952E-3</v>
      </c>
      <c r="Q186" s="4">
        <v>45338</v>
      </c>
      <c r="R186" s="5">
        <v>2774.1</v>
      </c>
      <c r="S186" s="9">
        <f t="shared" si="21"/>
        <v>1.6372806981633722E-2</v>
      </c>
      <c r="V186" s="4">
        <v>45338</v>
      </c>
      <c r="W186" s="3">
        <v>26.2</v>
      </c>
      <c r="X186" s="9">
        <f t="shared" si="22"/>
        <v>-2.077506257496441E-2</v>
      </c>
      <c r="AA186" s="4">
        <v>45338</v>
      </c>
      <c r="AB186" s="5">
        <v>22040.7</v>
      </c>
      <c r="AC186" s="2">
        <f t="shared" si="23"/>
        <v>5.9133602496496528E-3</v>
      </c>
      <c r="AF186" s="19">
        <f t="shared" si="17"/>
        <v>125</v>
      </c>
      <c r="AG186" s="21">
        <v>1.7304596039436269E-2</v>
      </c>
      <c r="AH186" s="21">
        <v>0.21834750882480508</v>
      </c>
    </row>
    <row r="187" spans="2:34" ht="17.850000000000001" customHeight="1">
      <c r="B187" s="4">
        <v>45337</v>
      </c>
      <c r="C187" s="5">
        <v>1213</v>
      </c>
      <c r="D187" s="9">
        <f t="shared" si="18"/>
        <v>1.9815817820107526E-2</v>
      </c>
      <c r="G187" s="4">
        <v>45337</v>
      </c>
      <c r="H187" s="5">
        <v>1361.85</v>
      </c>
      <c r="I187" s="9">
        <f t="shared" si="19"/>
        <v>-5.0538450789351253E-3</v>
      </c>
      <c r="L187" s="4">
        <v>45337</v>
      </c>
      <c r="M187" s="5">
        <v>1023.2</v>
      </c>
      <c r="N187" s="9">
        <f t="shared" si="20"/>
        <v>-6.5267388671231413E-3</v>
      </c>
      <c r="Q187" s="4">
        <v>45337</v>
      </c>
      <c r="R187" s="5">
        <v>2729.05</v>
      </c>
      <c r="S187" s="9">
        <f t="shared" si="21"/>
        <v>8.4820335393355813E-3</v>
      </c>
      <c r="V187" s="4">
        <v>45337</v>
      </c>
      <c r="W187" s="3">
        <v>26.75</v>
      </c>
      <c r="X187" s="9">
        <f t="shared" si="22"/>
        <v>1.1278315037707274E-2</v>
      </c>
      <c r="AA187" s="4">
        <v>45337</v>
      </c>
      <c r="AB187" s="5">
        <v>21910.75</v>
      </c>
      <c r="AC187" s="2">
        <f t="shared" si="23"/>
        <v>3.2319437149108312E-3</v>
      </c>
      <c r="AF187" s="19">
        <f t="shared" si="17"/>
        <v>126</v>
      </c>
      <c r="AG187" s="21">
        <v>1.5074118094049484E-2</v>
      </c>
      <c r="AH187" s="21">
        <v>0.20164740567702119</v>
      </c>
    </row>
    <row r="188" spans="2:34" ht="17.850000000000001" customHeight="1">
      <c r="B188" s="4">
        <v>45336</v>
      </c>
      <c r="C188" s="5">
        <v>1189.2</v>
      </c>
      <c r="D188" s="9">
        <f t="shared" si="18"/>
        <v>-1.1911619743832052E-2</v>
      </c>
      <c r="G188" s="4">
        <v>45336</v>
      </c>
      <c r="H188" s="5">
        <v>1368.75</v>
      </c>
      <c r="I188" s="9">
        <f t="shared" si="19"/>
        <v>3.8429912791677632E-3</v>
      </c>
      <c r="L188" s="4">
        <v>45336</v>
      </c>
      <c r="M188" s="5">
        <v>1029.9000000000001</v>
      </c>
      <c r="N188" s="9">
        <f t="shared" si="20"/>
        <v>4.0674337363722182E-2</v>
      </c>
      <c r="Q188" s="4">
        <v>45336</v>
      </c>
      <c r="R188" s="5">
        <v>2706</v>
      </c>
      <c r="S188" s="9">
        <f t="shared" si="21"/>
        <v>2.7939956559996904E-3</v>
      </c>
      <c r="V188" s="4">
        <v>45336</v>
      </c>
      <c r="W188" s="3">
        <v>26.45</v>
      </c>
      <c r="X188" s="9">
        <f t="shared" si="22"/>
        <v>1.5238390104932446E-2</v>
      </c>
      <c r="AA188" s="4">
        <v>45336</v>
      </c>
      <c r="AB188" s="5">
        <v>21840.05</v>
      </c>
      <c r="AC188" s="2">
        <f t="shared" si="23"/>
        <v>4.4420757111879932E-3</v>
      </c>
      <c r="AF188" s="19">
        <f t="shared" si="17"/>
        <v>127</v>
      </c>
      <c r="AG188" s="21">
        <v>1.4984456308220144E-2</v>
      </c>
      <c r="AH188" s="21">
        <v>9.9015541443606983E-2</v>
      </c>
    </row>
    <row r="189" spans="2:34" ht="17.850000000000001" customHeight="1">
      <c r="B189" s="4">
        <v>45335</v>
      </c>
      <c r="C189" s="5">
        <v>1203.45</v>
      </c>
      <c r="D189" s="9">
        <f t="shared" si="18"/>
        <v>-2.0723573761946047E-2</v>
      </c>
      <c r="G189" s="4">
        <v>45335</v>
      </c>
      <c r="H189" s="5">
        <v>1363.5</v>
      </c>
      <c r="I189" s="9">
        <f t="shared" si="19"/>
        <v>-3.8064609315774192E-3</v>
      </c>
      <c r="L189" s="4">
        <v>45335</v>
      </c>
      <c r="M189" s="3">
        <v>988.85</v>
      </c>
      <c r="N189" s="9">
        <f t="shared" si="20"/>
        <v>-1.8436472303422668E-2</v>
      </c>
      <c r="Q189" s="4">
        <v>45335</v>
      </c>
      <c r="R189" s="5">
        <v>2698.45</v>
      </c>
      <c r="S189" s="9">
        <f t="shared" si="21"/>
        <v>-1.6720954030683112E-2</v>
      </c>
      <c r="V189" s="4">
        <v>45335</v>
      </c>
      <c r="W189" s="3">
        <v>26.05</v>
      </c>
      <c r="X189" s="9">
        <f t="shared" si="22"/>
        <v>-3.8314223115559487E-3</v>
      </c>
      <c r="AA189" s="4">
        <v>45335</v>
      </c>
      <c r="AB189" s="5">
        <v>21743.25</v>
      </c>
      <c r="AC189" s="2">
        <f t="shared" si="23"/>
        <v>5.8672702236109882E-3</v>
      </c>
      <c r="AF189" s="19">
        <f t="shared" si="17"/>
        <v>128</v>
      </c>
      <c r="AG189" s="21">
        <v>1.4613152175077707E-2</v>
      </c>
      <c r="AH189" s="21">
        <v>0.19014306869257247</v>
      </c>
    </row>
    <row r="190" spans="2:34" ht="17.850000000000001" customHeight="1">
      <c r="B190" s="4">
        <v>45334</v>
      </c>
      <c r="C190" s="5">
        <v>1228.6500000000001</v>
      </c>
      <c r="D190" s="9">
        <f t="shared" si="18"/>
        <v>-4.9810895562645861E-2</v>
      </c>
      <c r="G190" s="4">
        <v>45334</v>
      </c>
      <c r="H190" s="5">
        <v>1368.7</v>
      </c>
      <c r="I190" s="9">
        <f t="shared" si="19"/>
        <v>-2.6460575540876739E-2</v>
      </c>
      <c r="L190" s="4">
        <v>45334</v>
      </c>
      <c r="M190" s="5">
        <v>1007.25</v>
      </c>
      <c r="N190" s="9">
        <f t="shared" si="20"/>
        <v>-6.5096816490306561E-2</v>
      </c>
      <c r="Q190" s="4">
        <v>45334</v>
      </c>
      <c r="R190" s="5">
        <v>2743.95</v>
      </c>
      <c r="S190" s="9">
        <f t="shared" si="21"/>
        <v>1.8334291299150041E-2</v>
      </c>
      <c r="V190" s="4">
        <v>45334</v>
      </c>
      <c r="W190" s="3">
        <v>26.15</v>
      </c>
      <c r="X190" s="9">
        <f t="shared" si="22"/>
        <v>-5.0336814161593801E-2</v>
      </c>
      <c r="AA190" s="4">
        <v>45334</v>
      </c>
      <c r="AB190" s="5">
        <v>21616.05</v>
      </c>
      <c r="AC190" s="2">
        <f t="shared" si="23"/>
        <v>-7.6708008067306686E-3</v>
      </c>
      <c r="AF190" s="19">
        <f t="shared" si="17"/>
        <v>129</v>
      </c>
      <c r="AG190" s="21">
        <v>1.9725821896487885E-2</v>
      </c>
      <c r="AH190" s="21">
        <v>0.10614412295250812</v>
      </c>
    </row>
    <row r="191" spans="2:34" ht="17.850000000000001" customHeight="1">
      <c r="B191" s="4">
        <v>45331</v>
      </c>
      <c r="C191" s="5">
        <v>1291.4000000000001</v>
      </c>
      <c r="D191" s="9">
        <f t="shared" si="18"/>
        <v>-1.8907924892117657E-2</v>
      </c>
      <c r="G191" s="4">
        <v>45331</v>
      </c>
      <c r="H191" s="5">
        <v>1405.4</v>
      </c>
      <c r="I191" s="9">
        <f t="shared" si="19"/>
        <v>-1.7177644037328174E-2</v>
      </c>
      <c r="L191" s="4">
        <v>45331</v>
      </c>
      <c r="M191" s="5">
        <v>1075</v>
      </c>
      <c r="N191" s="9">
        <f t="shared" si="20"/>
        <v>-6.0635565668999448E-2</v>
      </c>
      <c r="Q191" s="4">
        <v>45331</v>
      </c>
      <c r="R191" s="5">
        <v>2694.1</v>
      </c>
      <c r="S191" s="9">
        <f t="shared" si="21"/>
        <v>4.2218089990301161E-3</v>
      </c>
      <c r="V191" s="4">
        <v>45331</v>
      </c>
      <c r="W191" s="3">
        <v>27.5</v>
      </c>
      <c r="X191" s="9">
        <f t="shared" si="22"/>
        <v>-3.747093142949362E-2</v>
      </c>
      <c r="AA191" s="4">
        <v>45331</v>
      </c>
      <c r="AB191" s="5">
        <v>21782.5</v>
      </c>
      <c r="AC191" s="2">
        <f t="shared" si="23"/>
        <v>2.9677875690214571E-3</v>
      </c>
      <c r="AF191" s="19">
        <f t="shared" ref="AF191:AF254" si="24">AF190+1</f>
        <v>130</v>
      </c>
      <c r="AG191" s="21">
        <v>1.7656320360786421E-2</v>
      </c>
      <c r="AH191" s="21">
        <v>0.29038512778322101</v>
      </c>
    </row>
    <row r="192" spans="2:34" ht="17.850000000000001" customHeight="1">
      <c r="B192" s="4">
        <v>45330</v>
      </c>
      <c r="C192" s="5">
        <v>1316.05</v>
      </c>
      <c r="D192" s="9">
        <f t="shared" si="18"/>
        <v>-1.9302640511941596E-2</v>
      </c>
      <c r="G192" s="4">
        <v>45330</v>
      </c>
      <c r="H192" s="5">
        <v>1429.75</v>
      </c>
      <c r="I192" s="9">
        <f t="shared" si="19"/>
        <v>1.6004289709745888E-2</v>
      </c>
      <c r="L192" s="4">
        <v>45330</v>
      </c>
      <c r="M192" s="5">
        <v>1142.2</v>
      </c>
      <c r="N192" s="9">
        <f t="shared" si="20"/>
        <v>-7.625065832671124E-2</v>
      </c>
      <c r="Q192" s="4">
        <v>45330</v>
      </c>
      <c r="R192" s="5">
        <v>2682.75</v>
      </c>
      <c r="S192" s="9">
        <f t="shared" si="21"/>
        <v>3.3230064554971134E-3</v>
      </c>
      <c r="V192" s="4">
        <v>45330</v>
      </c>
      <c r="W192" s="3">
        <v>28.55</v>
      </c>
      <c r="X192" s="9">
        <f t="shared" si="22"/>
        <v>4.2940407234028984E-2</v>
      </c>
      <c r="AA192" s="4">
        <v>45330</v>
      </c>
      <c r="AB192" s="5">
        <v>21717.95</v>
      </c>
      <c r="AC192" s="2">
        <f t="shared" si="23"/>
        <v>-9.7392544332029034E-3</v>
      </c>
      <c r="AF192" s="19">
        <f t="shared" si="24"/>
        <v>131</v>
      </c>
      <c r="AG192" s="21">
        <v>1.5126265071313004E-2</v>
      </c>
      <c r="AH192" s="21">
        <v>0.18535616073059452</v>
      </c>
    </row>
    <row r="193" spans="2:34" ht="17.850000000000001" customHeight="1">
      <c r="B193" s="4">
        <v>45329</v>
      </c>
      <c r="C193" s="5">
        <v>1341.7</v>
      </c>
      <c r="D193" s="9">
        <f t="shared" si="18"/>
        <v>1.2678526514689876E-3</v>
      </c>
      <c r="G193" s="4">
        <v>45329</v>
      </c>
      <c r="H193" s="5">
        <v>1407.05</v>
      </c>
      <c r="I193" s="9">
        <f t="shared" si="19"/>
        <v>3.9096515576826624E-4</v>
      </c>
      <c r="L193" s="4">
        <v>45329</v>
      </c>
      <c r="M193" s="5">
        <v>1232.7</v>
      </c>
      <c r="N193" s="9">
        <f t="shared" si="20"/>
        <v>4.1068773297856825E-2</v>
      </c>
      <c r="Q193" s="4">
        <v>45329</v>
      </c>
      <c r="R193" s="5">
        <v>2673.85</v>
      </c>
      <c r="S193" s="9">
        <f t="shared" si="21"/>
        <v>2.7796420251733272E-2</v>
      </c>
      <c r="V193" s="4">
        <v>45329</v>
      </c>
      <c r="W193" s="3">
        <v>27.35</v>
      </c>
      <c r="X193" s="9">
        <f t="shared" si="22"/>
        <v>4.8698760668614338E-2</v>
      </c>
      <c r="AA193" s="4">
        <v>45329</v>
      </c>
      <c r="AB193" s="5">
        <v>21930.5</v>
      </c>
      <c r="AC193" s="2">
        <f t="shared" si="23"/>
        <v>5.0159713096876929E-5</v>
      </c>
      <c r="AF193" s="19">
        <f t="shared" si="24"/>
        <v>132</v>
      </c>
      <c r="AG193" s="21">
        <v>2.3457961099179567E-2</v>
      </c>
      <c r="AH193" s="21">
        <v>0.26282143091274141</v>
      </c>
    </row>
    <row r="194" spans="2:34" ht="17.850000000000001" customHeight="1">
      <c r="B194" s="4">
        <v>45328</v>
      </c>
      <c r="C194" s="5">
        <v>1340</v>
      </c>
      <c r="D194" s="9">
        <f t="shared" si="18"/>
        <v>1.9137177115481248E-2</v>
      </c>
      <c r="G194" s="4">
        <v>45328</v>
      </c>
      <c r="H194" s="5">
        <v>1406.5</v>
      </c>
      <c r="I194" s="9">
        <f t="shared" si="19"/>
        <v>-2.1306826242556941E-3</v>
      </c>
      <c r="L194" s="4">
        <v>45328</v>
      </c>
      <c r="M194" s="5">
        <v>1183.0999999999999</v>
      </c>
      <c r="N194" s="9">
        <f t="shared" si="20"/>
        <v>7.4233092375841506E-3</v>
      </c>
      <c r="Q194" s="4">
        <v>45328</v>
      </c>
      <c r="R194" s="5">
        <v>2600.5500000000002</v>
      </c>
      <c r="S194" s="9">
        <f t="shared" si="21"/>
        <v>4.6637201509079377E-3</v>
      </c>
      <c r="V194" s="4">
        <v>45328</v>
      </c>
      <c r="W194" s="3">
        <v>26.05</v>
      </c>
      <c r="X194" s="9">
        <f t="shared" si="22"/>
        <v>-5.0525245194648585E-2</v>
      </c>
      <c r="AA194" s="4">
        <v>45328</v>
      </c>
      <c r="AB194" s="5">
        <v>21929.4</v>
      </c>
      <c r="AC194" s="2">
        <f t="shared" si="23"/>
        <v>7.2172409632705048E-3</v>
      </c>
      <c r="AF194" s="19">
        <f t="shared" si="24"/>
        <v>133</v>
      </c>
      <c r="AG194" s="21">
        <v>1.5838349184121091E-2</v>
      </c>
      <c r="AH194" s="21">
        <v>0.19151331047892581</v>
      </c>
    </row>
    <row r="195" spans="2:34" ht="17.850000000000001" customHeight="1">
      <c r="B195" s="4">
        <v>45327</v>
      </c>
      <c r="C195" s="5">
        <v>1314.6</v>
      </c>
      <c r="D195" s="9">
        <f t="shared" si="18"/>
        <v>3.8144159116691688E-2</v>
      </c>
      <c r="G195" s="4">
        <v>45327</v>
      </c>
      <c r="H195" s="5">
        <v>1409.5</v>
      </c>
      <c r="I195" s="9">
        <f t="shared" si="19"/>
        <v>-1.7581324867252258E-2</v>
      </c>
      <c r="L195" s="4">
        <v>45327</v>
      </c>
      <c r="M195" s="5">
        <v>1174.3499999999999</v>
      </c>
      <c r="N195" s="9">
        <f t="shared" si="20"/>
        <v>-8.4792978465580062E-3</v>
      </c>
      <c r="Q195" s="4">
        <v>45327</v>
      </c>
      <c r="R195" s="5">
        <v>2588.4499999999998</v>
      </c>
      <c r="S195" s="9">
        <f t="shared" si="21"/>
        <v>9.8417775689478432E-3</v>
      </c>
      <c r="V195" s="4">
        <v>45327</v>
      </c>
      <c r="W195" s="3">
        <v>27.4</v>
      </c>
      <c r="X195" s="9">
        <f t="shared" si="22"/>
        <v>-4.9832373747875754E-2</v>
      </c>
      <c r="AA195" s="4">
        <v>45327</v>
      </c>
      <c r="AB195" s="5">
        <v>21771.7</v>
      </c>
      <c r="AC195" s="2">
        <f t="shared" si="23"/>
        <v>-3.7638581528382955E-3</v>
      </c>
      <c r="AF195" s="19">
        <f t="shared" si="24"/>
        <v>134</v>
      </c>
      <c r="AG195" s="21">
        <v>1.5024631638080535E-2</v>
      </c>
      <c r="AH195" s="21">
        <v>0.15351294363625534</v>
      </c>
    </row>
    <row r="196" spans="2:34" ht="17.850000000000001" customHeight="1">
      <c r="B196" s="4">
        <v>45324</v>
      </c>
      <c r="C196" s="5">
        <v>1265.4000000000001</v>
      </c>
      <c r="D196" s="9">
        <f t="shared" ref="D196:D259" si="25">LN(C196/C197)</f>
        <v>2.6789997858473014E-2</v>
      </c>
      <c r="G196" s="4">
        <v>45324</v>
      </c>
      <c r="H196" s="5">
        <v>1434.5</v>
      </c>
      <c r="I196" s="9">
        <f t="shared" ref="I196:I259" si="26">LN(H196/H197)</f>
        <v>0</v>
      </c>
      <c r="L196" s="4">
        <v>45324</v>
      </c>
      <c r="M196" s="5">
        <v>1184.3499999999999</v>
      </c>
      <c r="N196" s="9">
        <f t="shared" ref="N196:N259" si="27">LN(M196/M197)</f>
        <v>-1.9730607041072767E-2</v>
      </c>
      <c r="Q196" s="4">
        <v>45324</v>
      </c>
      <c r="R196" s="5">
        <v>2563.1</v>
      </c>
      <c r="S196" s="9">
        <f t="shared" ref="S196:S259" si="28">LN(R196/R197)</f>
        <v>1.8549439561021937E-3</v>
      </c>
      <c r="V196" s="4">
        <v>45324</v>
      </c>
      <c r="W196" s="3">
        <v>28.8</v>
      </c>
      <c r="X196" s="9">
        <f t="shared" ref="X196:X259" si="29">LN(W196/W197)</f>
        <v>-6.9204428445737952E-3</v>
      </c>
      <c r="AA196" s="4">
        <v>45324</v>
      </c>
      <c r="AB196" s="5">
        <v>21853.8</v>
      </c>
      <c r="AC196" s="2">
        <f t="shared" ref="AC196:AC259" si="30">LN(AB196/AB197)</f>
        <v>7.18007734330033E-3</v>
      </c>
      <c r="AF196" s="19">
        <f t="shared" si="24"/>
        <v>135</v>
      </c>
      <c r="AG196" s="21">
        <v>1.7009451567146769E-2</v>
      </c>
      <c r="AH196" s="21">
        <v>0.23148836643519663</v>
      </c>
    </row>
    <row r="197" spans="2:34" ht="17.850000000000001" customHeight="1">
      <c r="B197" s="4">
        <v>45323</v>
      </c>
      <c r="C197" s="5">
        <v>1231.95</v>
      </c>
      <c r="D197" s="9">
        <f t="shared" si="25"/>
        <v>1.3895356189814252E-2</v>
      </c>
      <c r="G197" s="4">
        <v>45323</v>
      </c>
      <c r="H197" s="5">
        <v>1434.5</v>
      </c>
      <c r="I197" s="9">
        <f t="shared" si="26"/>
        <v>-1.4189544184173357E-2</v>
      </c>
      <c r="L197" s="4">
        <v>45323</v>
      </c>
      <c r="M197" s="5">
        <v>1207.95</v>
      </c>
      <c r="N197" s="9">
        <f t="shared" si="27"/>
        <v>1.5517768523146165E-2</v>
      </c>
      <c r="Q197" s="4">
        <v>45323</v>
      </c>
      <c r="R197" s="5">
        <v>2558.35</v>
      </c>
      <c r="S197" s="9">
        <f t="shared" si="28"/>
        <v>1.5718886522573354E-2</v>
      </c>
      <c r="V197" s="4">
        <v>45323</v>
      </c>
      <c r="W197" s="3">
        <v>29</v>
      </c>
      <c r="X197" s="9">
        <f t="shared" si="29"/>
        <v>-2.7212563524884815E-2</v>
      </c>
      <c r="AA197" s="4">
        <v>45323</v>
      </c>
      <c r="AB197" s="5">
        <v>21697.45</v>
      </c>
      <c r="AC197" s="2">
        <f t="shared" si="30"/>
        <v>-1.3011494553287434E-3</v>
      </c>
      <c r="AF197" s="19">
        <f t="shared" si="24"/>
        <v>136</v>
      </c>
      <c r="AG197" s="21">
        <v>1.6028208482482428E-2</v>
      </c>
      <c r="AH197" s="21">
        <v>0.24095972651172293</v>
      </c>
    </row>
    <row r="198" spans="2:34" ht="17.850000000000001" customHeight="1">
      <c r="B198" s="4">
        <v>45322</v>
      </c>
      <c r="C198" s="5">
        <v>1214.95</v>
      </c>
      <c r="D198" s="9">
        <f t="shared" si="25"/>
        <v>2.6987519277767404E-2</v>
      </c>
      <c r="G198" s="4">
        <v>45322</v>
      </c>
      <c r="H198" s="5">
        <v>1455</v>
      </c>
      <c r="I198" s="9">
        <f t="shared" si="26"/>
        <v>-4.491615787126744E-3</v>
      </c>
      <c r="L198" s="4">
        <v>45322</v>
      </c>
      <c r="M198" s="5">
        <v>1189.3499999999999</v>
      </c>
      <c r="N198" s="9">
        <f t="shared" si="27"/>
        <v>1.2990217998475844E-2</v>
      </c>
      <c r="Q198" s="4">
        <v>45322</v>
      </c>
      <c r="R198" s="5">
        <v>2518.4499999999998</v>
      </c>
      <c r="S198" s="9">
        <f t="shared" si="28"/>
        <v>7.9530811172153389E-3</v>
      </c>
      <c r="V198" s="4">
        <v>45322</v>
      </c>
      <c r="W198" s="3">
        <v>29.8</v>
      </c>
      <c r="X198" s="9">
        <f t="shared" si="29"/>
        <v>-5.0209310500995688E-3</v>
      </c>
      <c r="AA198" s="4">
        <v>45322</v>
      </c>
      <c r="AB198" s="5">
        <v>21725.7</v>
      </c>
      <c r="AC198" s="2">
        <f t="shared" si="30"/>
        <v>9.415577400253396E-3</v>
      </c>
      <c r="AF198" s="19">
        <f t="shared" si="24"/>
        <v>137</v>
      </c>
      <c r="AG198" s="21">
        <v>1.5421181094798952E-2</v>
      </c>
      <c r="AH198" s="21">
        <v>6.6743838315936402E-2</v>
      </c>
    </row>
    <row r="199" spans="2:34" ht="17.850000000000001" customHeight="1">
      <c r="B199" s="4">
        <v>45321</v>
      </c>
      <c r="C199" s="5">
        <v>1182.5999999999999</v>
      </c>
      <c r="D199" s="9">
        <f t="shared" si="25"/>
        <v>-1.6053402121107049E-3</v>
      </c>
      <c r="G199" s="4">
        <v>45321</v>
      </c>
      <c r="H199" s="5">
        <v>1461.55</v>
      </c>
      <c r="I199" s="9">
        <f t="shared" si="26"/>
        <v>-1.9513475291116553E-2</v>
      </c>
      <c r="L199" s="4">
        <v>45321</v>
      </c>
      <c r="M199" s="5">
        <v>1174</v>
      </c>
      <c r="N199" s="9">
        <f t="shared" si="27"/>
        <v>-1.4628426417273634E-2</v>
      </c>
      <c r="Q199" s="4">
        <v>45321</v>
      </c>
      <c r="R199" s="5">
        <v>2498.5</v>
      </c>
      <c r="S199" s="9">
        <f t="shared" si="28"/>
        <v>-1.2429931825609659E-2</v>
      </c>
      <c r="V199" s="4">
        <v>45321</v>
      </c>
      <c r="W199" s="3">
        <v>29.95</v>
      </c>
      <c r="X199" s="9">
        <f t="shared" si="29"/>
        <v>-4.9958471933717781E-3</v>
      </c>
      <c r="AA199" s="4">
        <v>45321</v>
      </c>
      <c r="AB199" s="5">
        <v>21522.1</v>
      </c>
      <c r="AC199" s="2">
        <f t="shared" si="30"/>
        <v>-9.9631658391133322E-3</v>
      </c>
      <c r="AF199" s="19">
        <f t="shared" si="24"/>
        <v>138</v>
      </c>
      <c r="AG199" s="21">
        <v>1.5208002852774719E-2</v>
      </c>
      <c r="AH199" s="21">
        <v>0.1898909052857467</v>
      </c>
    </row>
    <row r="200" spans="2:34" ht="17.850000000000001" customHeight="1">
      <c r="B200" s="4">
        <v>45320</v>
      </c>
      <c r="C200" s="5">
        <v>1184.5</v>
      </c>
      <c r="D200" s="9">
        <f t="shared" si="25"/>
        <v>1.8317871080175824E-2</v>
      </c>
      <c r="G200" s="4">
        <v>45320</v>
      </c>
      <c r="H200" s="5">
        <v>1490.35</v>
      </c>
      <c r="I200" s="9">
        <f t="shared" si="26"/>
        <v>2.1431087083070389E-2</v>
      </c>
      <c r="L200" s="4">
        <v>45320</v>
      </c>
      <c r="M200" s="5">
        <v>1191.3</v>
      </c>
      <c r="N200" s="9">
        <f t="shared" si="27"/>
        <v>6.907035545698369E-3</v>
      </c>
      <c r="Q200" s="4">
        <v>45320</v>
      </c>
      <c r="R200" s="5">
        <v>2529.75</v>
      </c>
      <c r="S200" s="9">
        <f t="shared" si="28"/>
        <v>3.2114095056284118E-2</v>
      </c>
      <c r="V200" s="4">
        <v>45320</v>
      </c>
      <c r="W200" s="3">
        <v>30.1</v>
      </c>
      <c r="X200" s="9">
        <f t="shared" si="29"/>
        <v>-3.316752625993815E-3</v>
      </c>
      <c r="AA200" s="4">
        <v>45320</v>
      </c>
      <c r="AB200" s="5">
        <v>21737.599999999999</v>
      </c>
      <c r="AC200" s="2">
        <f t="shared" si="30"/>
        <v>1.7869967895292525E-2</v>
      </c>
      <c r="AF200" s="19">
        <f t="shared" si="24"/>
        <v>139</v>
      </c>
      <c r="AG200" s="21">
        <v>1.6887483786107736E-2</v>
      </c>
      <c r="AH200" s="21">
        <v>0.15045508185531584</v>
      </c>
    </row>
    <row r="201" spans="2:34" ht="17.850000000000001" customHeight="1">
      <c r="B201" s="4">
        <v>45316</v>
      </c>
      <c r="C201" s="5">
        <v>1163</v>
      </c>
      <c r="D201" s="9">
        <f t="shared" si="25"/>
        <v>-5.6161859050542322E-3</v>
      </c>
      <c r="G201" s="4">
        <v>45316</v>
      </c>
      <c r="H201" s="5">
        <v>1458.75</v>
      </c>
      <c r="I201" s="9">
        <f t="shared" si="26"/>
        <v>5.1201981244485941E-3</v>
      </c>
      <c r="L201" s="4">
        <v>45316</v>
      </c>
      <c r="M201" s="5">
        <v>1183.0999999999999</v>
      </c>
      <c r="N201" s="9">
        <f t="shared" si="27"/>
        <v>3.1746730297327057E-3</v>
      </c>
      <c r="Q201" s="4">
        <v>45316</v>
      </c>
      <c r="R201" s="5">
        <v>2449.8000000000002</v>
      </c>
      <c r="S201" s="9">
        <f t="shared" si="28"/>
        <v>1.4287901233679754E-4</v>
      </c>
      <c r="V201" s="4">
        <v>45316</v>
      </c>
      <c r="W201" s="3">
        <v>30.2</v>
      </c>
      <c r="X201" s="9">
        <f t="shared" si="29"/>
        <v>2.0067563050809173E-2</v>
      </c>
      <c r="AA201" s="4">
        <v>45316</v>
      </c>
      <c r="AB201" s="5">
        <v>21352.6</v>
      </c>
      <c r="AC201" s="2">
        <f t="shared" si="30"/>
        <v>-4.7352654852423287E-3</v>
      </c>
      <c r="AF201" s="19">
        <f t="shared" si="24"/>
        <v>140</v>
      </c>
      <c r="AG201" s="21">
        <v>1.3847066637899105E-2</v>
      </c>
      <c r="AH201" s="21">
        <v>6.4595351574262008E-2</v>
      </c>
    </row>
    <row r="202" spans="2:34" ht="17.850000000000001" customHeight="1">
      <c r="B202" s="4">
        <v>45315</v>
      </c>
      <c r="C202" s="5">
        <v>1169.55</v>
      </c>
      <c r="D202" s="9">
        <f t="shared" si="25"/>
        <v>3.5109642044384284E-2</v>
      </c>
      <c r="G202" s="4">
        <v>45315</v>
      </c>
      <c r="H202" s="5">
        <v>1451.3</v>
      </c>
      <c r="I202" s="9">
        <f t="shared" si="26"/>
        <v>-1.4739592807091657E-2</v>
      </c>
      <c r="L202" s="4">
        <v>45315</v>
      </c>
      <c r="M202" s="5">
        <v>1179.3499999999999</v>
      </c>
      <c r="N202" s="9">
        <f t="shared" si="27"/>
        <v>1.4132549545163426E-2</v>
      </c>
      <c r="Q202" s="4">
        <v>45315</v>
      </c>
      <c r="R202" s="5">
        <v>2449.4499999999998</v>
      </c>
      <c r="S202" s="9">
        <f t="shared" si="28"/>
        <v>6.0399639001273422E-3</v>
      </c>
      <c r="V202" s="4">
        <v>45315</v>
      </c>
      <c r="W202" s="3">
        <v>29.6</v>
      </c>
      <c r="X202" s="9">
        <f t="shared" si="29"/>
        <v>3.6117425227995582E-2</v>
      </c>
      <c r="AA202" s="4">
        <v>45315</v>
      </c>
      <c r="AB202" s="5">
        <v>21453.95</v>
      </c>
      <c r="AC202" s="2">
        <f t="shared" si="30"/>
        <v>1.0079080002224091E-2</v>
      </c>
      <c r="AF202" s="19">
        <f t="shared" si="24"/>
        <v>141</v>
      </c>
      <c r="AG202" s="21">
        <v>2.0604239772804771E-2</v>
      </c>
      <c r="AH202" s="21">
        <v>0.4443741997877737</v>
      </c>
    </row>
    <row r="203" spans="2:34" ht="17.850000000000001" customHeight="1">
      <c r="B203" s="4">
        <v>45314</v>
      </c>
      <c r="C203" s="5">
        <v>1129.2</v>
      </c>
      <c r="D203" s="9">
        <f t="shared" si="25"/>
        <v>-2.4493876722645743E-2</v>
      </c>
      <c r="G203" s="4">
        <v>45314</v>
      </c>
      <c r="H203" s="5">
        <v>1472.85</v>
      </c>
      <c r="I203" s="9">
        <f t="shared" si="26"/>
        <v>-3.5581686572123968E-2</v>
      </c>
      <c r="L203" s="4">
        <v>45314</v>
      </c>
      <c r="M203" s="5">
        <v>1162.8</v>
      </c>
      <c r="N203" s="9">
        <f t="shared" si="27"/>
        <v>-9.5858317033208854E-3</v>
      </c>
      <c r="Q203" s="4">
        <v>45314</v>
      </c>
      <c r="R203" s="5">
        <v>2434.6999999999998</v>
      </c>
      <c r="S203" s="9">
        <f t="shared" si="28"/>
        <v>-5.3264898600548984E-2</v>
      </c>
      <c r="V203" s="4">
        <v>45314</v>
      </c>
      <c r="W203" s="3">
        <v>28.55</v>
      </c>
      <c r="X203" s="9">
        <f t="shared" si="29"/>
        <v>-5.4527987071175205E-2</v>
      </c>
      <c r="AA203" s="4">
        <v>45314</v>
      </c>
      <c r="AB203" s="5">
        <v>21238.799999999999</v>
      </c>
      <c r="AC203" s="2">
        <f t="shared" si="30"/>
        <v>-1.5557208551848641E-2</v>
      </c>
      <c r="AF203" s="19">
        <f t="shared" si="24"/>
        <v>142</v>
      </c>
      <c r="AG203" s="21">
        <v>1.6980073074386332E-2</v>
      </c>
      <c r="AH203" s="21">
        <v>0.14569077121341215</v>
      </c>
    </row>
    <row r="204" spans="2:34" ht="17.850000000000001" customHeight="1">
      <c r="B204" s="4">
        <v>45311</v>
      </c>
      <c r="C204" s="5">
        <v>1157.2</v>
      </c>
      <c r="D204" s="9">
        <f t="shared" si="25"/>
        <v>4.9378538412400887E-3</v>
      </c>
      <c r="G204" s="4">
        <v>45311</v>
      </c>
      <c r="H204" s="5">
        <v>1526.2</v>
      </c>
      <c r="I204" s="9">
        <f t="shared" si="26"/>
        <v>1.5650598446170116E-2</v>
      </c>
      <c r="L204" s="4">
        <v>45311</v>
      </c>
      <c r="M204" s="5">
        <v>1174</v>
      </c>
      <c r="N204" s="9">
        <f t="shared" si="27"/>
        <v>-7.340961827570559E-3</v>
      </c>
      <c r="Q204" s="4">
        <v>45311</v>
      </c>
      <c r="R204" s="5">
        <v>2567.9</v>
      </c>
      <c r="S204" s="9">
        <f t="shared" si="28"/>
        <v>-2.5035436254639394E-2</v>
      </c>
      <c r="V204" s="4">
        <v>45311</v>
      </c>
      <c r="W204" s="3">
        <v>30.15</v>
      </c>
      <c r="X204" s="9">
        <f t="shared" si="29"/>
        <v>2.0101179321087088E-2</v>
      </c>
      <c r="AA204" s="4">
        <v>45311</v>
      </c>
      <c r="AB204" s="5">
        <v>21571.8</v>
      </c>
      <c r="AC204" s="2">
        <f t="shared" si="30"/>
        <v>-2.3429082212985306E-3</v>
      </c>
      <c r="AF204" s="19">
        <f t="shared" si="24"/>
        <v>143</v>
      </c>
      <c r="AG204" s="21">
        <v>1.8252354067241395E-2</v>
      </c>
      <c r="AH204" s="21">
        <v>0.35925730092704511</v>
      </c>
    </row>
    <row r="205" spans="2:34" ht="17.850000000000001" customHeight="1">
      <c r="B205" s="4">
        <v>45310</v>
      </c>
      <c r="C205" s="5">
        <v>1151.5</v>
      </c>
      <c r="D205" s="9">
        <f t="shared" si="25"/>
        <v>2.6086971315870218E-3</v>
      </c>
      <c r="G205" s="4">
        <v>45310</v>
      </c>
      <c r="H205" s="5">
        <v>1502.5</v>
      </c>
      <c r="I205" s="9">
        <f t="shared" si="26"/>
        <v>1.4953173645996505E-2</v>
      </c>
      <c r="L205" s="4">
        <v>45310</v>
      </c>
      <c r="M205" s="5">
        <v>1182.6500000000001</v>
      </c>
      <c r="N205" s="9">
        <f t="shared" si="27"/>
        <v>-7.2454927527995198E-3</v>
      </c>
      <c r="Q205" s="4">
        <v>45310</v>
      </c>
      <c r="R205" s="5">
        <v>2633</v>
      </c>
      <c r="S205" s="9">
        <f t="shared" si="28"/>
        <v>6.3055888662498005E-2</v>
      </c>
      <c r="V205" s="4">
        <v>45310</v>
      </c>
      <c r="W205" s="3">
        <v>29.55</v>
      </c>
      <c r="X205" s="9">
        <f t="shared" si="29"/>
        <v>-6.745388139531538E-3</v>
      </c>
      <c r="AA205" s="4">
        <v>45310</v>
      </c>
      <c r="AB205" s="5">
        <v>21622.400000000001</v>
      </c>
      <c r="AC205" s="2">
        <f t="shared" si="30"/>
        <v>7.4342364436114933E-3</v>
      </c>
      <c r="AF205" s="19">
        <f t="shared" si="24"/>
        <v>144</v>
      </c>
      <c r="AG205" s="21">
        <v>1.6147728301848324E-2</v>
      </c>
      <c r="AH205" s="21">
        <v>0.26418844612249442</v>
      </c>
    </row>
    <row r="206" spans="2:34" ht="17.850000000000001" customHeight="1">
      <c r="B206" s="4">
        <v>45309</v>
      </c>
      <c r="C206" s="5">
        <v>1148.5</v>
      </c>
      <c r="D206" s="9">
        <f t="shared" si="25"/>
        <v>-2.9126023155091802E-3</v>
      </c>
      <c r="G206" s="4">
        <v>45309</v>
      </c>
      <c r="H206" s="5">
        <v>1480.2</v>
      </c>
      <c r="I206" s="9">
        <f t="shared" si="26"/>
        <v>-1.9535007087402103E-2</v>
      </c>
      <c r="L206" s="4">
        <v>45309</v>
      </c>
      <c r="M206" s="5">
        <v>1191.25</v>
      </c>
      <c r="N206" s="9">
        <f t="shared" si="27"/>
        <v>-3.0505796116125587E-2</v>
      </c>
      <c r="Q206" s="4">
        <v>45309</v>
      </c>
      <c r="R206" s="5">
        <v>2472.1</v>
      </c>
      <c r="S206" s="9">
        <f t="shared" si="28"/>
        <v>-5.0501143819317071E-2</v>
      </c>
      <c r="V206" s="4">
        <v>45309</v>
      </c>
      <c r="W206" s="3">
        <v>29.75</v>
      </c>
      <c r="X206" s="9">
        <f t="shared" si="29"/>
        <v>-3.3557078469724157E-3</v>
      </c>
      <c r="AA206" s="4">
        <v>45309</v>
      </c>
      <c r="AB206" s="5">
        <v>21462.25</v>
      </c>
      <c r="AC206" s="2">
        <f t="shared" si="30"/>
        <v>-5.0982817207920056E-3</v>
      </c>
      <c r="AF206" s="19">
        <f t="shared" si="24"/>
        <v>145</v>
      </c>
      <c r="AG206" s="21">
        <v>1.4631107620237073E-2</v>
      </c>
      <c r="AH206" s="21">
        <v>0.12914830177883574</v>
      </c>
    </row>
    <row r="207" spans="2:34" ht="17.850000000000001" customHeight="1">
      <c r="B207" s="4">
        <v>45308</v>
      </c>
      <c r="C207" s="5">
        <v>1151.8499999999999</v>
      </c>
      <c r="D207" s="9">
        <f t="shared" si="25"/>
        <v>1.0867537398366905E-2</v>
      </c>
      <c r="G207" s="4">
        <v>45308</v>
      </c>
      <c r="H207" s="5">
        <v>1509.4</v>
      </c>
      <c r="I207" s="9">
        <f t="shared" si="26"/>
        <v>2.6535772503364836E-3</v>
      </c>
      <c r="L207" s="4">
        <v>45308</v>
      </c>
      <c r="M207" s="5">
        <v>1228.1500000000001</v>
      </c>
      <c r="N207" s="9">
        <f t="shared" si="27"/>
        <v>-4.1845314874048673E-3</v>
      </c>
      <c r="Q207" s="4">
        <v>45308</v>
      </c>
      <c r="R207" s="5">
        <v>2600.15</v>
      </c>
      <c r="S207" s="9">
        <f t="shared" si="28"/>
        <v>-2.0253856904497571E-2</v>
      </c>
      <c r="V207" s="4">
        <v>45308</v>
      </c>
      <c r="W207" s="3">
        <v>29.85</v>
      </c>
      <c r="X207" s="9">
        <f t="shared" si="29"/>
        <v>-6.6778211426054869E-3</v>
      </c>
      <c r="AA207" s="4">
        <v>45308</v>
      </c>
      <c r="AB207" s="5">
        <v>21571.95</v>
      </c>
      <c r="AC207" s="2">
        <f t="shared" si="30"/>
        <v>-2.1115698798429821E-2</v>
      </c>
      <c r="AF207" s="19">
        <f t="shared" si="24"/>
        <v>146</v>
      </c>
      <c r="AG207" s="21">
        <v>1.5512926512029561E-2</v>
      </c>
      <c r="AH207" s="21">
        <v>0.17611338425671316</v>
      </c>
    </row>
    <row r="208" spans="2:34" ht="17.850000000000001" customHeight="1">
      <c r="B208" s="4">
        <v>45307</v>
      </c>
      <c r="C208" s="5">
        <v>1139.4000000000001</v>
      </c>
      <c r="D208" s="9">
        <f t="shared" si="25"/>
        <v>2.0482163025608877E-2</v>
      </c>
      <c r="G208" s="4">
        <v>45307</v>
      </c>
      <c r="H208" s="5">
        <v>1505.4</v>
      </c>
      <c r="I208" s="9">
        <f t="shared" si="26"/>
        <v>-5.2340530925488399E-3</v>
      </c>
      <c r="L208" s="4">
        <v>45307</v>
      </c>
      <c r="M208" s="5">
        <v>1233.3</v>
      </c>
      <c r="N208" s="9">
        <f t="shared" si="27"/>
        <v>2.7788700292193064E-2</v>
      </c>
      <c r="Q208" s="4">
        <v>45307</v>
      </c>
      <c r="R208" s="5">
        <v>2653.35</v>
      </c>
      <c r="S208" s="9">
        <f t="shared" si="28"/>
        <v>1.3049518488359455E-2</v>
      </c>
      <c r="V208" s="4">
        <v>45307</v>
      </c>
      <c r="W208" s="3">
        <v>30.05</v>
      </c>
      <c r="X208" s="9">
        <f t="shared" si="29"/>
        <v>-2.4652028998312193E-2</v>
      </c>
      <c r="AA208" s="4">
        <v>45307</v>
      </c>
      <c r="AB208" s="5">
        <v>22032.3</v>
      </c>
      <c r="AC208" s="2">
        <f t="shared" si="30"/>
        <v>-2.9526587996769691E-3</v>
      </c>
      <c r="AF208" s="19">
        <f t="shared" si="24"/>
        <v>147</v>
      </c>
      <c r="AG208" s="21">
        <v>1.5576826571486456E-2</v>
      </c>
      <c r="AH208" s="21">
        <v>0.11789744019764256</v>
      </c>
    </row>
    <row r="209" spans="2:34" ht="17.850000000000001" customHeight="1">
      <c r="B209" s="4">
        <v>45306</v>
      </c>
      <c r="C209" s="5">
        <v>1116.3</v>
      </c>
      <c r="D209" s="9">
        <f t="shared" si="25"/>
        <v>-1.1091180710508708E-2</v>
      </c>
      <c r="G209" s="4">
        <v>45306</v>
      </c>
      <c r="H209" s="5">
        <v>1513.3</v>
      </c>
      <c r="I209" s="9">
        <f t="shared" si="26"/>
        <v>-8.6520812779661612E-3</v>
      </c>
      <c r="L209" s="4">
        <v>45306</v>
      </c>
      <c r="M209" s="5">
        <v>1199.5</v>
      </c>
      <c r="N209" s="9">
        <f t="shared" si="27"/>
        <v>5.5594015320418293E-3</v>
      </c>
      <c r="Q209" s="4">
        <v>45306</v>
      </c>
      <c r="R209" s="5">
        <v>2618.9499999999998</v>
      </c>
      <c r="S209" s="9">
        <f t="shared" si="28"/>
        <v>9.6880463844979843E-3</v>
      </c>
      <c r="V209" s="4">
        <v>45306</v>
      </c>
      <c r="W209" s="3">
        <v>30.8</v>
      </c>
      <c r="X209" s="9">
        <f t="shared" si="29"/>
        <v>-3.2414939241709557E-3</v>
      </c>
      <c r="AA209" s="4">
        <v>45306</v>
      </c>
      <c r="AB209" s="5">
        <v>22097.45</v>
      </c>
      <c r="AC209" s="2">
        <f t="shared" si="30"/>
        <v>9.2244698464408817E-3</v>
      </c>
      <c r="AF209" s="19">
        <f t="shared" si="24"/>
        <v>148</v>
      </c>
      <c r="AG209" s="21">
        <v>2.3708052587551265E-2</v>
      </c>
      <c r="AH209" s="21">
        <v>0.30073905914286342</v>
      </c>
    </row>
    <row r="210" spans="2:34" ht="17.850000000000001" customHeight="1">
      <c r="B210" s="4">
        <v>45303</v>
      </c>
      <c r="C210" s="5">
        <v>1128.75</v>
      </c>
      <c r="D210" s="9">
        <f t="shared" si="25"/>
        <v>1.1080333543618645E-3</v>
      </c>
      <c r="G210" s="4">
        <v>45303</v>
      </c>
      <c r="H210" s="5">
        <v>1526.45</v>
      </c>
      <c r="I210" s="9">
        <f t="shared" si="26"/>
        <v>0</v>
      </c>
      <c r="L210" s="4">
        <v>45303</v>
      </c>
      <c r="M210" s="5">
        <v>1192.8499999999999</v>
      </c>
      <c r="N210" s="9">
        <f t="shared" si="27"/>
        <v>-5.0287056333581451E-4</v>
      </c>
      <c r="Q210" s="4">
        <v>45303</v>
      </c>
      <c r="R210" s="5">
        <v>2593.6999999999998</v>
      </c>
      <c r="S210" s="9">
        <f t="shared" si="28"/>
        <v>-1.3485139495628753E-3</v>
      </c>
      <c r="V210" s="4">
        <v>45303</v>
      </c>
      <c r="W210" s="3">
        <v>30.9</v>
      </c>
      <c r="X210" s="9">
        <f t="shared" si="29"/>
        <v>-6.4516352814887193E-3</v>
      </c>
      <c r="AA210" s="4">
        <v>45303</v>
      </c>
      <c r="AB210" s="5">
        <v>21894.55</v>
      </c>
      <c r="AC210" s="2">
        <f t="shared" si="30"/>
        <v>1.1361631573985989E-2</v>
      </c>
      <c r="AF210" s="19">
        <f t="shared" si="24"/>
        <v>149</v>
      </c>
      <c r="AG210" s="21">
        <v>1.3676360930211054E-2</v>
      </c>
      <c r="AH210" s="21">
        <v>6.3589835121326932E-2</v>
      </c>
    </row>
    <row r="211" spans="2:34" ht="17.850000000000001" customHeight="1">
      <c r="B211" s="4">
        <v>45302</v>
      </c>
      <c r="C211" s="5">
        <v>1127.5</v>
      </c>
      <c r="D211" s="9">
        <f t="shared" si="25"/>
        <v>-2.2590871382589623E-3</v>
      </c>
      <c r="G211" s="4">
        <v>45302</v>
      </c>
      <c r="H211" s="5">
        <v>1526.45</v>
      </c>
      <c r="I211" s="9">
        <f t="shared" si="26"/>
        <v>-1.4793890669650527E-2</v>
      </c>
      <c r="L211" s="4">
        <v>45302</v>
      </c>
      <c r="M211" s="5">
        <v>1193.45</v>
      </c>
      <c r="N211" s="9">
        <f t="shared" si="27"/>
        <v>2.4728224268072838E-2</v>
      </c>
      <c r="Q211" s="4">
        <v>45302</v>
      </c>
      <c r="R211" s="5">
        <v>2597.1999999999998</v>
      </c>
      <c r="S211" s="9">
        <f t="shared" si="28"/>
        <v>7.303674627067696E-3</v>
      </c>
      <c r="V211" s="4">
        <v>45302</v>
      </c>
      <c r="W211" s="3">
        <v>31.1</v>
      </c>
      <c r="X211" s="9">
        <f t="shared" si="29"/>
        <v>9.6931292056597514E-3</v>
      </c>
      <c r="AA211" s="4">
        <v>45302</v>
      </c>
      <c r="AB211" s="5">
        <v>21647.200000000001</v>
      </c>
      <c r="AC211" s="2">
        <f t="shared" si="30"/>
        <v>1.3174349370812008E-3</v>
      </c>
      <c r="AF211" s="19">
        <f t="shared" si="24"/>
        <v>150</v>
      </c>
      <c r="AG211" s="21">
        <v>1.8172970812151815E-2</v>
      </c>
      <c r="AH211" s="21">
        <v>0.22111402273600411</v>
      </c>
    </row>
    <row r="212" spans="2:34" ht="17.850000000000001" customHeight="1">
      <c r="B212" s="4">
        <v>45301</v>
      </c>
      <c r="C212" s="5">
        <v>1130.05</v>
      </c>
      <c r="D212" s="9">
        <f t="shared" si="25"/>
        <v>4.4788438765717637E-3</v>
      </c>
      <c r="G212" s="4">
        <v>45301</v>
      </c>
      <c r="H212" s="5">
        <v>1549.2</v>
      </c>
      <c r="I212" s="9">
        <f t="shared" si="26"/>
        <v>-8.5484339699594021E-3</v>
      </c>
      <c r="L212" s="4">
        <v>45301</v>
      </c>
      <c r="M212" s="5">
        <v>1164.3</v>
      </c>
      <c r="N212" s="9">
        <f t="shared" si="27"/>
        <v>-6.7196212525566764E-3</v>
      </c>
      <c r="Q212" s="4">
        <v>45301</v>
      </c>
      <c r="R212" s="5">
        <v>2578.3000000000002</v>
      </c>
      <c r="S212" s="9">
        <f t="shared" si="28"/>
        <v>-1.129999104312028E-2</v>
      </c>
      <c r="V212" s="4">
        <v>45301</v>
      </c>
      <c r="W212" s="3">
        <v>30.8</v>
      </c>
      <c r="X212" s="9">
        <f t="shared" si="29"/>
        <v>-1.6103407566578735E-2</v>
      </c>
      <c r="AA212" s="4">
        <v>45301</v>
      </c>
      <c r="AB212" s="5">
        <v>21618.7</v>
      </c>
      <c r="AC212" s="2">
        <f t="shared" si="30"/>
        <v>3.4218720221299791E-3</v>
      </c>
      <c r="AF212" s="19">
        <f t="shared" si="24"/>
        <v>151</v>
      </c>
      <c r="AG212" s="21">
        <v>2.0167542897854003E-2</v>
      </c>
      <c r="AH212" s="21">
        <v>0.18967547199355331</v>
      </c>
    </row>
    <row r="213" spans="2:34" ht="17.850000000000001" customHeight="1">
      <c r="B213" s="4">
        <v>45300</v>
      </c>
      <c r="C213" s="5">
        <v>1125</v>
      </c>
      <c r="D213" s="9">
        <f t="shared" si="25"/>
        <v>2.3564360417401811E-2</v>
      </c>
      <c r="G213" s="4">
        <v>45300</v>
      </c>
      <c r="H213" s="5">
        <v>1562.5</v>
      </c>
      <c r="I213" s="9">
        <f t="shared" si="26"/>
        <v>-1.2971505081136226E-2</v>
      </c>
      <c r="L213" s="4">
        <v>45300</v>
      </c>
      <c r="M213" s="5">
        <v>1172.1500000000001</v>
      </c>
      <c r="N213" s="9">
        <f t="shared" si="27"/>
        <v>-4.2565934954322173E-3</v>
      </c>
      <c r="Q213" s="4">
        <v>45300</v>
      </c>
      <c r="R213" s="5">
        <v>2607.6</v>
      </c>
      <c r="S213" s="9">
        <f t="shared" si="28"/>
        <v>-2.5163919015596125E-2</v>
      </c>
      <c r="V213" s="4">
        <v>45300</v>
      </c>
      <c r="W213" s="3">
        <v>31.3</v>
      </c>
      <c r="X213" s="9">
        <f t="shared" si="29"/>
        <v>-2.3679085820571436E-2</v>
      </c>
      <c r="AA213" s="4">
        <v>45300</v>
      </c>
      <c r="AB213" s="5">
        <v>21544.85</v>
      </c>
      <c r="AC213" s="2">
        <f t="shared" si="30"/>
        <v>1.4794053028200293E-3</v>
      </c>
      <c r="AF213" s="19">
        <f t="shared" si="24"/>
        <v>152</v>
      </c>
      <c r="AG213" s="21">
        <v>1.57479140694981E-2</v>
      </c>
      <c r="AH213" s="21">
        <v>0.22861793472028735</v>
      </c>
    </row>
    <row r="214" spans="2:34" ht="17.850000000000001" customHeight="1">
      <c r="B214" s="4">
        <v>45299</v>
      </c>
      <c r="C214" s="5">
        <v>1098.8</v>
      </c>
      <c r="D214" s="9">
        <f t="shared" si="25"/>
        <v>-5.7171533736176828E-3</v>
      </c>
      <c r="G214" s="4">
        <v>45299</v>
      </c>
      <c r="H214" s="5">
        <v>1582.9</v>
      </c>
      <c r="I214" s="9">
        <f t="shared" si="26"/>
        <v>-4.10923477624138E-2</v>
      </c>
      <c r="L214" s="4">
        <v>45299</v>
      </c>
      <c r="M214" s="5">
        <v>1177.1500000000001</v>
      </c>
      <c r="N214" s="9">
        <f t="shared" si="27"/>
        <v>-1.8183084406688772E-2</v>
      </c>
      <c r="Q214" s="4">
        <v>45299</v>
      </c>
      <c r="R214" s="5">
        <v>2674.05</v>
      </c>
      <c r="S214" s="9">
        <f t="shared" si="28"/>
        <v>-2.5913636501445621E-2</v>
      </c>
      <c r="V214" s="4">
        <v>45299</v>
      </c>
      <c r="W214" s="3">
        <v>32.049999999999997</v>
      </c>
      <c r="X214" s="9">
        <f t="shared" si="29"/>
        <v>2.0489290452471415E-2</v>
      </c>
      <c r="AA214" s="4">
        <v>45299</v>
      </c>
      <c r="AB214" s="5">
        <v>21513</v>
      </c>
      <c r="AC214" s="2">
        <f t="shared" si="30"/>
        <v>-9.1524290208980594E-3</v>
      </c>
      <c r="AF214" s="19">
        <f t="shared" si="24"/>
        <v>153</v>
      </c>
      <c r="AG214" s="21">
        <v>1.4863760843888057E-2</v>
      </c>
      <c r="AH214" s="21">
        <v>-9.2526386870048147E-3</v>
      </c>
    </row>
    <row r="215" spans="2:34" ht="17.850000000000001" customHeight="1">
      <c r="B215" s="4">
        <v>45296</v>
      </c>
      <c r="C215" s="5">
        <v>1105.0999999999999</v>
      </c>
      <c r="D215" s="9">
        <f t="shared" si="25"/>
        <v>1.6560219691548441E-2</v>
      </c>
      <c r="G215" s="4">
        <v>45296</v>
      </c>
      <c r="H215" s="5">
        <v>1649.3</v>
      </c>
      <c r="I215" s="9">
        <f t="shared" si="26"/>
        <v>-9.5041975395754024E-3</v>
      </c>
      <c r="L215" s="4">
        <v>45296</v>
      </c>
      <c r="M215" s="5">
        <v>1198.75</v>
      </c>
      <c r="N215" s="9">
        <f t="shared" si="27"/>
        <v>1.5862417752483468E-3</v>
      </c>
      <c r="Q215" s="4">
        <v>45296</v>
      </c>
      <c r="R215" s="5">
        <v>2744.25</v>
      </c>
      <c r="S215" s="9">
        <f t="shared" si="28"/>
        <v>5.0963203160061046E-3</v>
      </c>
      <c r="V215" s="4">
        <v>45296</v>
      </c>
      <c r="W215" s="3">
        <v>31.4</v>
      </c>
      <c r="X215" s="9">
        <f t="shared" si="29"/>
        <v>3.2365284502031716E-2</v>
      </c>
      <c r="AA215" s="4">
        <v>45296</v>
      </c>
      <c r="AB215" s="5">
        <v>21710.799999999999</v>
      </c>
      <c r="AC215" s="2">
        <f t="shared" si="30"/>
        <v>2.4072283779417876E-3</v>
      </c>
      <c r="AF215" s="19">
        <f t="shared" si="24"/>
        <v>154</v>
      </c>
      <c r="AG215" s="21">
        <v>1.5314273451368075E-2</v>
      </c>
      <c r="AH215" s="21">
        <v>9.09135651417117E-2</v>
      </c>
    </row>
    <row r="216" spans="2:34" ht="17.850000000000001" customHeight="1">
      <c r="B216" s="4">
        <v>45295</v>
      </c>
      <c r="C216" s="5">
        <v>1086.95</v>
      </c>
      <c r="D216" s="9">
        <f t="shared" si="25"/>
        <v>-9.0668264685083606E-3</v>
      </c>
      <c r="G216" s="4">
        <v>45295</v>
      </c>
      <c r="H216" s="5">
        <v>1665.05</v>
      </c>
      <c r="I216" s="9">
        <f t="shared" si="26"/>
        <v>-2.8857974241336546E-2</v>
      </c>
      <c r="L216" s="4">
        <v>45295</v>
      </c>
      <c r="M216" s="5">
        <v>1196.8499999999999</v>
      </c>
      <c r="N216" s="9">
        <f t="shared" si="27"/>
        <v>1.6129721574896783E-2</v>
      </c>
      <c r="Q216" s="4">
        <v>45295</v>
      </c>
      <c r="R216" s="5">
        <v>2730.3</v>
      </c>
      <c r="S216" s="9">
        <f t="shared" si="28"/>
        <v>9.8087813361915598E-3</v>
      </c>
      <c r="V216" s="4">
        <v>45295</v>
      </c>
      <c r="W216" s="3">
        <v>30.4</v>
      </c>
      <c r="X216" s="9">
        <f t="shared" si="29"/>
        <v>0.15827099880027837</v>
      </c>
      <c r="AA216" s="4">
        <v>45295</v>
      </c>
      <c r="AB216" s="5">
        <v>21658.6</v>
      </c>
      <c r="AC216" s="2">
        <f t="shared" si="30"/>
        <v>6.5430177643685588E-3</v>
      </c>
      <c r="AF216" s="19">
        <f t="shared" si="24"/>
        <v>155</v>
      </c>
      <c r="AG216" s="21">
        <v>1.489181568626729E-2</v>
      </c>
      <c r="AH216" s="21">
        <v>-4.0963794771069387E-2</v>
      </c>
    </row>
    <row r="217" spans="2:34" ht="17.850000000000001" customHeight="1">
      <c r="B217" s="4">
        <v>45294</v>
      </c>
      <c r="C217" s="5">
        <v>1096.8499999999999</v>
      </c>
      <c r="D217" s="9">
        <f t="shared" si="25"/>
        <v>-1.245797443581026E-2</v>
      </c>
      <c r="G217" s="4">
        <v>45294</v>
      </c>
      <c r="H217" s="5">
        <v>1713.8</v>
      </c>
      <c r="I217" s="9">
        <f t="shared" si="26"/>
        <v>2.7207734582133374E-2</v>
      </c>
      <c r="L217" s="4">
        <v>45294</v>
      </c>
      <c r="M217" s="5">
        <v>1177.7</v>
      </c>
      <c r="N217" s="9">
        <f t="shared" si="27"/>
        <v>-2.7428807431758965E-2</v>
      </c>
      <c r="Q217" s="4">
        <v>45294</v>
      </c>
      <c r="R217" s="5">
        <v>2703.65</v>
      </c>
      <c r="S217" s="9">
        <f t="shared" si="28"/>
        <v>-1.8291843060426894E-3</v>
      </c>
      <c r="V217" s="4">
        <v>45294</v>
      </c>
      <c r="W217" s="3">
        <v>25.95</v>
      </c>
      <c r="X217" s="9">
        <f t="shared" si="29"/>
        <v>7.3959769115288287E-2</v>
      </c>
      <c r="AA217" s="4">
        <v>45294</v>
      </c>
      <c r="AB217" s="5">
        <v>21517.35</v>
      </c>
      <c r="AC217" s="2">
        <f t="shared" si="30"/>
        <v>-6.8753939803709255E-3</v>
      </c>
      <c r="AF217" s="19">
        <f t="shared" si="24"/>
        <v>156</v>
      </c>
      <c r="AG217" s="21">
        <v>1.5705233616226232E-2</v>
      </c>
      <c r="AH217" s="21">
        <v>5.081286246483635E-2</v>
      </c>
    </row>
    <row r="218" spans="2:34" ht="17.850000000000001" customHeight="1">
      <c r="B218" s="4">
        <v>45293</v>
      </c>
      <c r="C218" s="5">
        <v>1110.5999999999999</v>
      </c>
      <c r="D218" s="9">
        <f t="shared" si="25"/>
        <v>-2.0233320931395977E-2</v>
      </c>
      <c r="G218" s="4">
        <v>45293</v>
      </c>
      <c r="H218" s="5">
        <v>1667.8</v>
      </c>
      <c r="I218" s="9">
        <f t="shared" si="26"/>
        <v>4.4468554740010966E-3</v>
      </c>
      <c r="L218" s="4">
        <v>45293</v>
      </c>
      <c r="M218" s="5">
        <v>1210.45</v>
      </c>
      <c r="N218" s="9">
        <f t="shared" si="27"/>
        <v>7.2143057458743734E-2</v>
      </c>
      <c r="Q218" s="4">
        <v>45293</v>
      </c>
      <c r="R218" s="5">
        <v>2708.6</v>
      </c>
      <c r="S218" s="9">
        <f t="shared" si="28"/>
        <v>-6.1833100944495402E-3</v>
      </c>
      <c r="V218" s="4">
        <v>45293</v>
      </c>
      <c r="W218" s="3">
        <v>24.1</v>
      </c>
      <c r="X218" s="9">
        <f t="shared" si="29"/>
        <v>6.2435166396852407E-3</v>
      </c>
      <c r="AA218" s="4">
        <v>45293</v>
      </c>
      <c r="AB218" s="5">
        <v>21665.8</v>
      </c>
      <c r="AC218" s="2">
        <f t="shared" si="30"/>
        <v>-3.5062939508453059E-3</v>
      </c>
      <c r="AF218" s="19">
        <f t="shared" si="24"/>
        <v>157</v>
      </c>
      <c r="AG218" s="21">
        <v>1.8192837788932621E-2</v>
      </c>
      <c r="AH218" s="21">
        <v>0.3282044202538042</v>
      </c>
    </row>
    <row r="219" spans="2:34" ht="17.850000000000001" customHeight="1">
      <c r="B219" s="4">
        <v>45292</v>
      </c>
      <c r="C219" s="5">
        <v>1133.3</v>
      </c>
      <c r="D219" s="9">
        <f t="shared" si="25"/>
        <v>-9.5719720955256566E-3</v>
      </c>
      <c r="G219" s="4">
        <v>45292</v>
      </c>
      <c r="H219" s="5">
        <v>1660.4</v>
      </c>
      <c r="I219" s="9">
        <f t="shared" si="26"/>
        <v>8.1338780486537893E-4</v>
      </c>
      <c r="L219" s="4">
        <v>45292</v>
      </c>
      <c r="M219" s="5">
        <v>1126.2</v>
      </c>
      <c r="N219" s="9">
        <f t="shared" si="27"/>
        <v>7.3077591054736156E-3</v>
      </c>
      <c r="Q219" s="4">
        <v>45292</v>
      </c>
      <c r="R219" s="5">
        <v>2725.4</v>
      </c>
      <c r="S219" s="9">
        <f t="shared" si="28"/>
        <v>1.3952636741230914E-3</v>
      </c>
      <c r="V219" s="4">
        <v>45292</v>
      </c>
      <c r="W219" s="3">
        <v>23.95</v>
      </c>
      <c r="X219" s="9">
        <f t="shared" si="29"/>
        <v>2.7514963285269367E-2</v>
      </c>
      <c r="AA219" s="4">
        <v>45292</v>
      </c>
      <c r="AB219" s="5">
        <v>21741.9</v>
      </c>
      <c r="AC219" s="2">
        <f t="shared" si="30"/>
        <v>4.8305512598190972E-4</v>
      </c>
      <c r="AF219" s="19">
        <f t="shared" si="24"/>
        <v>158</v>
      </c>
      <c r="AG219" s="21">
        <v>1.4642239063924426E-2</v>
      </c>
      <c r="AH219" s="21">
        <v>0.16617120882367842</v>
      </c>
    </row>
    <row r="220" spans="2:34" ht="17.850000000000001" customHeight="1">
      <c r="B220" s="4">
        <v>45289</v>
      </c>
      <c r="C220" s="5">
        <v>1144.2</v>
      </c>
      <c r="D220" s="9">
        <f t="shared" si="25"/>
        <v>-8.3984741161596474E-3</v>
      </c>
      <c r="G220" s="4">
        <v>45289</v>
      </c>
      <c r="H220" s="5">
        <v>1659.05</v>
      </c>
      <c r="I220" s="9">
        <f t="shared" si="26"/>
        <v>2.8974154818496413E-3</v>
      </c>
      <c r="L220" s="4">
        <v>45289</v>
      </c>
      <c r="M220" s="5">
        <v>1118</v>
      </c>
      <c r="N220" s="9">
        <f t="shared" si="27"/>
        <v>-1.4518424927825103E-2</v>
      </c>
      <c r="Q220" s="4">
        <v>45289</v>
      </c>
      <c r="R220" s="5">
        <v>2721.6</v>
      </c>
      <c r="S220" s="9">
        <f t="shared" si="28"/>
        <v>-2.6826809961376607E-2</v>
      </c>
      <c r="V220" s="4">
        <v>45289</v>
      </c>
      <c r="W220" s="3">
        <v>23.3</v>
      </c>
      <c r="X220" s="9">
        <f t="shared" si="29"/>
        <v>4.1627039512077017E-2</v>
      </c>
      <c r="AA220" s="4">
        <v>45289</v>
      </c>
      <c r="AB220" s="5">
        <v>21731.4</v>
      </c>
      <c r="AC220" s="2">
        <f t="shared" si="30"/>
        <v>-2.1742086840976452E-3</v>
      </c>
      <c r="AF220" s="19">
        <f t="shared" si="24"/>
        <v>159</v>
      </c>
      <c r="AG220" s="21">
        <v>1.5262915010051161E-2</v>
      </c>
      <c r="AH220" s="21">
        <v>0.14760490632138351</v>
      </c>
    </row>
    <row r="221" spans="2:34" ht="17.850000000000001" customHeight="1">
      <c r="B221" s="4">
        <v>45288</v>
      </c>
      <c r="C221" s="5">
        <v>1153.8499999999999</v>
      </c>
      <c r="D221" s="9">
        <f t="shared" si="25"/>
        <v>-6.3497761998867561E-3</v>
      </c>
      <c r="G221" s="4">
        <v>45288</v>
      </c>
      <c r="H221" s="5">
        <v>1654.25</v>
      </c>
      <c r="I221" s="9">
        <f t="shared" si="26"/>
        <v>-1.204743357032873E-2</v>
      </c>
      <c r="L221" s="4">
        <v>45288</v>
      </c>
      <c r="M221" s="5">
        <v>1134.3499999999999</v>
      </c>
      <c r="N221" s="9">
        <f t="shared" si="27"/>
        <v>-1.8213689495692211E-2</v>
      </c>
      <c r="Q221" s="4">
        <v>45288</v>
      </c>
      <c r="R221" s="5">
        <v>2795.6</v>
      </c>
      <c r="S221" s="9">
        <f t="shared" si="28"/>
        <v>9.2174831260190757E-3</v>
      </c>
      <c r="V221" s="4">
        <v>45288</v>
      </c>
      <c r="W221" s="3">
        <v>22.35</v>
      </c>
      <c r="X221" s="9">
        <f t="shared" si="29"/>
        <v>-1.1123585218662316E-2</v>
      </c>
      <c r="AA221" s="4">
        <v>45288</v>
      </c>
      <c r="AB221" s="5">
        <v>21778.7</v>
      </c>
      <c r="AC221" s="2">
        <f t="shared" si="30"/>
        <v>5.7075980144208728E-3</v>
      </c>
      <c r="AF221" s="19">
        <f t="shared" si="24"/>
        <v>160</v>
      </c>
      <c r="AG221" s="21">
        <v>1.7804828369282776E-2</v>
      </c>
      <c r="AH221" s="21">
        <v>7.9767620074313705E-2</v>
      </c>
    </row>
    <row r="222" spans="2:34" ht="17.850000000000001" customHeight="1">
      <c r="B222" s="4">
        <v>45287</v>
      </c>
      <c r="C222" s="5">
        <v>1161.2</v>
      </c>
      <c r="D222" s="9">
        <f t="shared" si="25"/>
        <v>-2.028882141875667E-2</v>
      </c>
      <c r="G222" s="4">
        <v>45287</v>
      </c>
      <c r="H222" s="5">
        <v>1674.3</v>
      </c>
      <c r="I222" s="9">
        <f t="shared" si="26"/>
        <v>1.0235565340996603E-2</v>
      </c>
      <c r="L222" s="4">
        <v>45287</v>
      </c>
      <c r="M222" s="5">
        <v>1155.2</v>
      </c>
      <c r="N222" s="9">
        <f t="shared" si="27"/>
        <v>-4.759947297729499E-4</v>
      </c>
      <c r="Q222" s="4">
        <v>45287</v>
      </c>
      <c r="R222" s="5">
        <v>2769.95</v>
      </c>
      <c r="S222" s="9">
        <f t="shared" si="28"/>
        <v>6.8466125085324576E-3</v>
      </c>
      <c r="V222" s="4">
        <v>45287</v>
      </c>
      <c r="W222" s="3">
        <v>22.6</v>
      </c>
      <c r="X222" s="9">
        <f t="shared" si="29"/>
        <v>0</v>
      </c>
      <c r="AA222" s="4">
        <v>45287</v>
      </c>
      <c r="AB222" s="5">
        <v>21654.75</v>
      </c>
      <c r="AC222" s="2">
        <f t="shared" si="30"/>
        <v>9.903529283836263E-3</v>
      </c>
      <c r="AF222" s="19">
        <f t="shared" si="24"/>
        <v>161</v>
      </c>
      <c r="AG222" s="21">
        <v>1.4362558532740951E-2</v>
      </c>
      <c r="AH222" s="21">
        <v>0.16908451887498099</v>
      </c>
    </row>
    <row r="223" spans="2:34" ht="17.850000000000001" customHeight="1">
      <c r="B223" s="4">
        <v>45286</v>
      </c>
      <c r="C223" s="5">
        <v>1185</v>
      </c>
      <c r="D223" s="9">
        <f t="shared" si="25"/>
        <v>-4.5466105095959526E-3</v>
      </c>
      <c r="G223" s="4">
        <v>45286</v>
      </c>
      <c r="H223" s="5">
        <v>1657.25</v>
      </c>
      <c r="I223" s="9">
        <f t="shared" si="26"/>
        <v>-2.5939126466182478E-2</v>
      </c>
      <c r="L223" s="4">
        <v>45286</v>
      </c>
      <c r="M223" s="5">
        <v>1155.75</v>
      </c>
      <c r="N223" s="9">
        <f t="shared" si="27"/>
        <v>6.945979739003405E-3</v>
      </c>
      <c r="Q223" s="4">
        <v>45286</v>
      </c>
      <c r="R223" s="5">
        <v>2751.05</v>
      </c>
      <c r="S223" s="9">
        <f t="shared" si="28"/>
        <v>1.5255448821786321E-2</v>
      </c>
      <c r="V223" s="4">
        <v>45286</v>
      </c>
      <c r="W223" s="3">
        <v>22.6</v>
      </c>
      <c r="X223" s="9">
        <f t="shared" si="29"/>
        <v>8.8889474172462145E-3</v>
      </c>
      <c r="AA223" s="4">
        <v>45286</v>
      </c>
      <c r="AB223" s="5">
        <v>21441.35</v>
      </c>
      <c r="AC223" s="2">
        <f t="shared" si="30"/>
        <v>4.2976644029708395E-3</v>
      </c>
      <c r="AF223" s="19">
        <f t="shared" si="24"/>
        <v>162</v>
      </c>
      <c r="AG223" s="21">
        <v>1.4075591270528489E-2</v>
      </c>
      <c r="AH223" s="21">
        <v>0.11645988760158847</v>
      </c>
    </row>
    <row r="224" spans="2:34" ht="17.850000000000001" customHeight="1">
      <c r="B224" s="4">
        <v>45282</v>
      </c>
      <c r="C224" s="5">
        <v>1190.4000000000001</v>
      </c>
      <c r="D224" s="9">
        <f t="shared" si="25"/>
        <v>-7.5576272648797426E-4</v>
      </c>
      <c r="G224" s="4">
        <v>45282</v>
      </c>
      <c r="H224" s="5">
        <v>1700.8</v>
      </c>
      <c r="I224" s="9">
        <f t="shared" si="26"/>
        <v>-2.2297759515959522E-2</v>
      </c>
      <c r="L224" s="4">
        <v>45282</v>
      </c>
      <c r="M224" s="5">
        <v>1147.75</v>
      </c>
      <c r="N224" s="9">
        <f t="shared" si="27"/>
        <v>-2.2627397496463972E-3</v>
      </c>
      <c r="Q224" s="4">
        <v>45282</v>
      </c>
      <c r="R224" s="5">
        <v>2709.4</v>
      </c>
      <c r="S224" s="9">
        <f t="shared" si="28"/>
        <v>-1.0975205143768135E-2</v>
      </c>
      <c r="V224" s="4">
        <v>45282</v>
      </c>
      <c r="W224" s="3">
        <v>22.4</v>
      </c>
      <c r="X224" s="9">
        <f t="shared" si="29"/>
        <v>-1.3303965626362815E-2</v>
      </c>
      <c r="AA224" s="4">
        <v>45282</v>
      </c>
      <c r="AB224" s="5">
        <v>21349.4</v>
      </c>
      <c r="AC224" s="2">
        <f t="shared" si="30"/>
        <v>4.4291220395791331E-3</v>
      </c>
      <c r="AF224" s="19">
        <f t="shared" si="24"/>
        <v>163</v>
      </c>
      <c r="AG224" s="21">
        <v>1.7149841536916642E-2</v>
      </c>
      <c r="AH224" s="21">
        <v>0.30074973089612067</v>
      </c>
    </row>
    <row r="225" spans="2:34" ht="17.850000000000001" customHeight="1">
      <c r="B225" s="4">
        <v>45281</v>
      </c>
      <c r="C225" s="5">
        <v>1191.3</v>
      </c>
      <c r="D225" s="9">
        <f t="shared" si="25"/>
        <v>2.5462026283689543E-2</v>
      </c>
      <c r="G225" s="4">
        <v>45281</v>
      </c>
      <c r="H225" s="5">
        <v>1739.15</v>
      </c>
      <c r="I225" s="9">
        <f t="shared" si="26"/>
        <v>-5.5619409437670407E-3</v>
      </c>
      <c r="L225" s="4">
        <v>45281</v>
      </c>
      <c r="M225" s="5">
        <v>1150.3499999999999</v>
      </c>
      <c r="N225" s="9">
        <f t="shared" si="27"/>
        <v>3.2333544093958722E-2</v>
      </c>
      <c r="Q225" s="4">
        <v>45281</v>
      </c>
      <c r="R225" s="5">
        <v>2739.3</v>
      </c>
      <c r="S225" s="9">
        <f t="shared" si="28"/>
        <v>2.1810994704276304E-2</v>
      </c>
      <c r="V225" s="4">
        <v>45281</v>
      </c>
      <c r="W225" s="3">
        <v>22.7</v>
      </c>
      <c r="X225" s="9">
        <f t="shared" si="29"/>
        <v>5.8974002459551249E-2</v>
      </c>
      <c r="AA225" s="4">
        <v>45281</v>
      </c>
      <c r="AB225" s="5">
        <v>21255.05</v>
      </c>
      <c r="AC225" s="2">
        <f t="shared" si="30"/>
        <v>4.9475165299410597E-3</v>
      </c>
      <c r="AF225" s="19">
        <f t="shared" si="24"/>
        <v>164</v>
      </c>
      <c r="AG225" s="21">
        <v>1.5338171899773914E-2</v>
      </c>
      <c r="AH225" s="21">
        <v>0.10712798925949767</v>
      </c>
    </row>
    <row r="226" spans="2:34" ht="17.850000000000001" customHeight="1">
      <c r="B226" s="4">
        <v>45280</v>
      </c>
      <c r="C226" s="5">
        <v>1161.3499999999999</v>
      </c>
      <c r="D226" s="9">
        <f t="shared" si="25"/>
        <v>-5.7999991656665112E-2</v>
      </c>
      <c r="G226" s="4">
        <v>45280</v>
      </c>
      <c r="H226" s="5">
        <v>1748.85</v>
      </c>
      <c r="I226" s="9">
        <f t="shared" si="26"/>
        <v>-3.522440334208387E-2</v>
      </c>
      <c r="L226" s="4">
        <v>45280</v>
      </c>
      <c r="M226" s="5">
        <v>1113.75</v>
      </c>
      <c r="N226" s="9">
        <f t="shared" si="27"/>
        <v>-5.8191748812333856E-3</v>
      </c>
      <c r="Q226" s="4">
        <v>45280</v>
      </c>
      <c r="R226" s="5">
        <v>2680.2</v>
      </c>
      <c r="S226" s="9">
        <f t="shared" si="28"/>
        <v>-4.7897864020109149E-2</v>
      </c>
      <c r="V226" s="4">
        <v>45280</v>
      </c>
      <c r="W226" s="3">
        <v>21.4</v>
      </c>
      <c r="X226" s="9">
        <f t="shared" si="29"/>
        <v>-0.10419160845284446</v>
      </c>
      <c r="AA226" s="4">
        <v>45280</v>
      </c>
      <c r="AB226" s="5">
        <v>21150.15</v>
      </c>
      <c r="AC226" s="2">
        <f t="shared" si="30"/>
        <v>-1.4222159410509942E-2</v>
      </c>
      <c r="AF226" s="19">
        <f t="shared" si="24"/>
        <v>165</v>
      </c>
      <c r="AG226" s="21">
        <v>1.4851869444592113E-2</v>
      </c>
      <c r="AH226" s="21">
        <v>0.13485378484523119</v>
      </c>
    </row>
    <row r="227" spans="2:34" ht="17.850000000000001" customHeight="1">
      <c r="B227" s="4">
        <v>45279</v>
      </c>
      <c r="C227" s="5">
        <v>1230.7</v>
      </c>
      <c r="D227" s="9">
        <f t="shared" si="25"/>
        <v>-1.3718743238684739E-2</v>
      </c>
      <c r="G227" s="4">
        <v>45279</v>
      </c>
      <c r="H227" s="5">
        <v>1811.55</v>
      </c>
      <c r="I227" s="9">
        <f t="shared" si="26"/>
        <v>2.7604483143314442E-4</v>
      </c>
      <c r="L227" s="4">
        <v>45279</v>
      </c>
      <c r="M227" s="5">
        <v>1120.25</v>
      </c>
      <c r="N227" s="9">
        <f t="shared" si="27"/>
        <v>-8.00182086846115E-3</v>
      </c>
      <c r="Q227" s="4">
        <v>45279</v>
      </c>
      <c r="R227" s="5">
        <v>2811.7</v>
      </c>
      <c r="S227" s="9">
        <f t="shared" si="28"/>
        <v>-8.0233513717060407E-3</v>
      </c>
      <c r="V227" s="4">
        <v>45279</v>
      </c>
      <c r="W227" s="3">
        <v>23.75</v>
      </c>
      <c r="X227" s="9">
        <f t="shared" si="29"/>
        <v>-2.1030501967787877E-3</v>
      </c>
      <c r="AA227" s="4">
        <v>45279</v>
      </c>
      <c r="AB227" s="5">
        <v>21453.1</v>
      </c>
      <c r="AC227" s="2">
        <f t="shared" si="30"/>
        <v>1.6071192528823127E-3</v>
      </c>
      <c r="AF227" s="19">
        <f t="shared" si="24"/>
        <v>166</v>
      </c>
      <c r="AG227" s="21">
        <v>1.5630670616000288E-2</v>
      </c>
      <c r="AH227" s="21">
        <v>0.21297249477031657</v>
      </c>
    </row>
    <row r="228" spans="2:34" ht="17.850000000000001" customHeight="1">
      <c r="B228" s="4">
        <v>45278</v>
      </c>
      <c r="C228" s="5">
        <v>1247.7</v>
      </c>
      <c r="D228" s="9">
        <f t="shared" si="25"/>
        <v>9.7856413616084093E-3</v>
      </c>
      <c r="G228" s="4">
        <v>45278</v>
      </c>
      <c r="H228" s="5">
        <v>1811.05</v>
      </c>
      <c r="I228" s="9">
        <f t="shared" si="26"/>
        <v>1.9543143005945254E-2</v>
      </c>
      <c r="L228" s="4">
        <v>45278</v>
      </c>
      <c r="M228" s="5">
        <v>1129.25</v>
      </c>
      <c r="N228" s="9">
        <f t="shared" si="27"/>
        <v>-9.4307062428422538E-3</v>
      </c>
      <c r="Q228" s="4">
        <v>45278</v>
      </c>
      <c r="R228" s="5">
        <v>2834.35</v>
      </c>
      <c r="S228" s="9">
        <f t="shared" si="28"/>
        <v>1.6577815132471849E-2</v>
      </c>
      <c r="V228" s="4">
        <v>45278</v>
      </c>
      <c r="W228" s="3">
        <v>23.8</v>
      </c>
      <c r="X228" s="9">
        <f t="shared" si="29"/>
        <v>8.4388686458646035E-3</v>
      </c>
      <c r="AA228" s="4">
        <v>45278</v>
      </c>
      <c r="AB228" s="5">
        <v>21418.65</v>
      </c>
      <c r="AC228" s="2">
        <f t="shared" si="30"/>
        <v>-1.7725828134065394E-3</v>
      </c>
      <c r="AF228" s="19">
        <f t="shared" si="24"/>
        <v>167</v>
      </c>
      <c r="AG228" s="21">
        <v>1.5622845729827254E-2</v>
      </c>
      <c r="AH228" s="21">
        <v>4.6970752078063505E-2</v>
      </c>
    </row>
    <row r="229" spans="2:34" ht="17.850000000000001" customHeight="1">
      <c r="B229" s="4">
        <v>45275</v>
      </c>
      <c r="C229" s="5">
        <v>1235.55</v>
      </c>
      <c r="D229" s="9">
        <f t="shared" si="25"/>
        <v>1.5661643996691382E-2</v>
      </c>
      <c r="G229" s="4">
        <v>45275</v>
      </c>
      <c r="H229" s="5">
        <v>1776</v>
      </c>
      <c r="I229" s="9">
        <f t="shared" si="26"/>
        <v>3.4688473380775006E-3</v>
      </c>
      <c r="L229" s="4">
        <v>45275</v>
      </c>
      <c r="M229" s="5">
        <v>1139.95</v>
      </c>
      <c r="N229" s="9">
        <f t="shared" si="27"/>
        <v>-9.8204747956022152E-3</v>
      </c>
      <c r="Q229" s="4">
        <v>45275</v>
      </c>
      <c r="R229" s="5">
        <v>2787.75</v>
      </c>
      <c r="S229" s="9">
        <f t="shared" si="28"/>
        <v>-3.401972842359369E-3</v>
      </c>
      <c r="V229" s="4">
        <v>45275</v>
      </c>
      <c r="W229" s="3">
        <v>23.6</v>
      </c>
      <c r="X229" s="9">
        <f t="shared" si="29"/>
        <v>-1.0537505302785799E-2</v>
      </c>
      <c r="AA229" s="4">
        <v>45275</v>
      </c>
      <c r="AB229" s="5">
        <v>21456.65</v>
      </c>
      <c r="AC229" s="2">
        <f t="shared" si="30"/>
        <v>1.2849809834677589E-2</v>
      </c>
      <c r="AF229" s="19">
        <f t="shared" si="24"/>
        <v>168</v>
      </c>
      <c r="AG229" s="21">
        <v>1.5779907096283723E-2</v>
      </c>
      <c r="AH229" s="21">
        <v>9.7471585197725252E-2</v>
      </c>
    </row>
    <row r="230" spans="2:34" ht="17.850000000000001" customHeight="1">
      <c r="B230" s="4">
        <v>45274</v>
      </c>
      <c r="C230" s="5">
        <v>1216.3499999999999</v>
      </c>
      <c r="D230" s="9">
        <f t="shared" si="25"/>
        <v>2.9874139495703389E-2</v>
      </c>
      <c r="G230" s="4">
        <v>45274</v>
      </c>
      <c r="H230" s="5">
        <v>1769.85</v>
      </c>
      <c r="I230" s="9">
        <f t="shared" si="26"/>
        <v>9.794397592287625E-3</v>
      </c>
      <c r="L230" s="4">
        <v>45274</v>
      </c>
      <c r="M230" s="5">
        <v>1151.2</v>
      </c>
      <c r="N230" s="9">
        <f t="shared" si="27"/>
        <v>-2.1143890394996371E-2</v>
      </c>
      <c r="Q230" s="4">
        <v>45274</v>
      </c>
      <c r="R230" s="5">
        <v>2797.25</v>
      </c>
      <c r="S230" s="9">
        <f t="shared" si="28"/>
        <v>5.5426922811110696E-4</v>
      </c>
      <c r="V230" s="4">
        <v>45274</v>
      </c>
      <c r="W230" s="3">
        <v>23.85</v>
      </c>
      <c r="X230" s="9">
        <f t="shared" si="29"/>
        <v>2.0986366569212054E-3</v>
      </c>
      <c r="AA230" s="4">
        <v>45274</v>
      </c>
      <c r="AB230" s="5">
        <v>21182.7</v>
      </c>
      <c r="AC230" s="2">
        <f t="shared" si="30"/>
        <v>1.2175680378580502E-2</v>
      </c>
      <c r="AF230" s="19">
        <f t="shared" si="24"/>
        <v>169</v>
      </c>
      <c r="AG230" s="21">
        <v>1.4040074928217832E-2</v>
      </c>
      <c r="AH230" s="21">
        <v>4.2327183252316922E-2</v>
      </c>
    </row>
    <row r="231" spans="2:34" ht="17.850000000000001" customHeight="1">
      <c r="B231" s="4">
        <v>45273</v>
      </c>
      <c r="C231" s="5">
        <v>1180.55</v>
      </c>
      <c r="D231" s="9">
        <f t="shared" si="25"/>
        <v>-1.1663535662008185E-2</v>
      </c>
      <c r="G231" s="4">
        <v>45273</v>
      </c>
      <c r="H231" s="5">
        <v>1752.6</v>
      </c>
      <c r="I231" s="9">
        <f t="shared" si="26"/>
        <v>7.4203034313159992E-4</v>
      </c>
      <c r="L231" s="4">
        <v>45273</v>
      </c>
      <c r="M231" s="5">
        <v>1175.8</v>
      </c>
      <c r="N231" s="9">
        <f t="shared" si="27"/>
        <v>3.6903278011792967E-2</v>
      </c>
      <c r="Q231" s="4">
        <v>45273</v>
      </c>
      <c r="R231" s="5">
        <v>2795.7</v>
      </c>
      <c r="S231" s="9">
        <f t="shared" si="28"/>
        <v>1.6317987822435431E-2</v>
      </c>
      <c r="V231" s="4">
        <v>45273</v>
      </c>
      <c r="W231" s="3">
        <v>23.8</v>
      </c>
      <c r="X231" s="9">
        <f t="shared" si="29"/>
        <v>2.5533302005164845E-2</v>
      </c>
      <c r="AA231" s="4">
        <v>45273</v>
      </c>
      <c r="AB231" s="5">
        <v>20926.349999999999</v>
      </c>
      <c r="AC231" s="2">
        <f t="shared" si="30"/>
        <v>9.5379823284038147E-4</v>
      </c>
      <c r="AF231" s="19">
        <f t="shared" si="24"/>
        <v>170</v>
      </c>
      <c r="AG231" s="21">
        <v>1.5472152679407988E-2</v>
      </c>
      <c r="AH231" s="21">
        <v>8.9912592292869603E-2</v>
      </c>
    </row>
    <row r="232" spans="2:34" ht="17.850000000000001" customHeight="1">
      <c r="B232" s="4">
        <v>45272</v>
      </c>
      <c r="C232" s="5">
        <v>1194.4000000000001</v>
      </c>
      <c r="D232" s="9">
        <f t="shared" si="25"/>
        <v>-2.8719584031348867E-2</v>
      </c>
      <c r="G232" s="4">
        <v>45272</v>
      </c>
      <c r="H232" s="5">
        <v>1751.3</v>
      </c>
      <c r="I232" s="9">
        <f t="shared" si="26"/>
        <v>-1.05364279354192E-2</v>
      </c>
      <c r="L232" s="4">
        <v>45272</v>
      </c>
      <c r="M232" s="5">
        <v>1133.2</v>
      </c>
      <c r="N232" s="9">
        <f t="shared" si="27"/>
        <v>-1.983559154316388E-3</v>
      </c>
      <c r="Q232" s="4">
        <v>45272</v>
      </c>
      <c r="R232" s="5">
        <v>2750.45</v>
      </c>
      <c r="S232" s="9">
        <f t="shared" si="28"/>
        <v>2.710512606306846E-2</v>
      </c>
      <c r="V232" s="4">
        <v>45272</v>
      </c>
      <c r="W232" s="3">
        <v>23.2</v>
      </c>
      <c r="X232" s="9">
        <f t="shared" si="29"/>
        <v>-5.4520838878417112E-2</v>
      </c>
      <c r="AA232" s="4">
        <v>45272</v>
      </c>
      <c r="AB232" s="5">
        <v>20906.400000000001</v>
      </c>
      <c r="AC232" s="2">
        <f t="shared" si="30"/>
        <v>-4.3290007586474161E-3</v>
      </c>
      <c r="AF232" s="19">
        <f t="shared" si="24"/>
        <v>171</v>
      </c>
      <c r="AG232" s="21">
        <v>1.5810443426499732E-2</v>
      </c>
      <c r="AH232" s="21">
        <v>0.1639752841992389</v>
      </c>
    </row>
    <row r="233" spans="2:34" ht="17.850000000000001" customHeight="1">
      <c r="B233" s="4">
        <v>45271</v>
      </c>
      <c r="C233" s="5">
        <v>1229.2</v>
      </c>
      <c r="D233" s="9">
        <f t="shared" si="25"/>
        <v>-1.2195619219613552E-3</v>
      </c>
      <c r="G233" s="4">
        <v>45271</v>
      </c>
      <c r="H233" s="5">
        <v>1769.85</v>
      </c>
      <c r="I233" s="9">
        <f t="shared" si="26"/>
        <v>1.4226205157659896E-2</v>
      </c>
      <c r="L233" s="4">
        <v>45271</v>
      </c>
      <c r="M233" s="5">
        <v>1135.45</v>
      </c>
      <c r="N233" s="9">
        <f t="shared" si="27"/>
        <v>-1.7374280243837317E-2</v>
      </c>
      <c r="Q233" s="4">
        <v>45271</v>
      </c>
      <c r="R233" s="5">
        <v>2676.9</v>
      </c>
      <c r="S233" s="9">
        <f t="shared" si="28"/>
        <v>-4.2950915234656067E-4</v>
      </c>
      <c r="V233" s="4">
        <v>45271</v>
      </c>
      <c r="W233" s="3">
        <v>24.5</v>
      </c>
      <c r="X233" s="9">
        <f t="shared" si="29"/>
        <v>2.2704793693757098E-2</v>
      </c>
      <c r="AA233" s="4">
        <v>45271</v>
      </c>
      <c r="AB233" s="5">
        <v>20997.1</v>
      </c>
      <c r="AC233" s="2">
        <f t="shared" si="30"/>
        <v>1.3201007481038823E-3</v>
      </c>
      <c r="AF233" s="19">
        <f t="shared" si="24"/>
        <v>172</v>
      </c>
      <c r="AG233" s="21">
        <v>1.6681835916494837E-2</v>
      </c>
      <c r="AH233" s="21">
        <v>0.24828617933938513</v>
      </c>
    </row>
    <row r="234" spans="2:34" ht="17.850000000000001" customHeight="1">
      <c r="B234" s="4">
        <v>45268</v>
      </c>
      <c r="C234" s="5">
        <v>1230.7</v>
      </c>
      <c r="D234" s="9">
        <f t="shared" si="25"/>
        <v>4.1933903688052944E-3</v>
      </c>
      <c r="G234" s="4">
        <v>45268</v>
      </c>
      <c r="H234" s="5">
        <v>1744.85</v>
      </c>
      <c r="I234" s="9">
        <f t="shared" si="26"/>
        <v>1.0321397745329446E-3</v>
      </c>
      <c r="L234" s="4">
        <v>45268</v>
      </c>
      <c r="M234" s="5">
        <v>1155.3499999999999</v>
      </c>
      <c r="N234" s="9">
        <f t="shared" si="27"/>
        <v>-8.6610473544586758E-3</v>
      </c>
      <c r="Q234" s="4">
        <v>45268</v>
      </c>
      <c r="R234" s="5">
        <v>2678.05</v>
      </c>
      <c r="S234" s="9">
        <f t="shared" si="28"/>
        <v>-1.4899373151296753E-2</v>
      </c>
      <c r="V234" s="4">
        <v>45268</v>
      </c>
      <c r="W234" s="3">
        <v>23.95</v>
      </c>
      <c r="X234" s="9">
        <f t="shared" si="29"/>
        <v>2.9663191823558855E-2</v>
      </c>
      <c r="AA234" s="4">
        <v>45268</v>
      </c>
      <c r="AB234" s="5">
        <v>20969.400000000001</v>
      </c>
      <c r="AC234" s="2">
        <f t="shared" si="30"/>
        <v>3.2600508207486305E-3</v>
      </c>
      <c r="AF234" s="19">
        <f t="shared" si="24"/>
        <v>173</v>
      </c>
      <c r="AG234" s="21">
        <v>1.4474972816669832E-2</v>
      </c>
      <c r="AH234" s="21">
        <v>-5.6815414056941613E-2</v>
      </c>
    </row>
    <row r="235" spans="2:34" ht="17.850000000000001" customHeight="1">
      <c r="B235" s="4">
        <v>45267</v>
      </c>
      <c r="C235" s="5">
        <v>1225.55</v>
      </c>
      <c r="D235" s="9">
        <f t="shared" si="25"/>
        <v>9.1395951681202941E-3</v>
      </c>
      <c r="G235" s="4">
        <v>45267</v>
      </c>
      <c r="H235" s="5">
        <v>1743.05</v>
      </c>
      <c r="I235" s="9">
        <f t="shared" si="26"/>
        <v>6.2441753849006021E-3</v>
      </c>
      <c r="L235" s="4">
        <v>45267</v>
      </c>
      <c r="M235" s="5">
        <v>1165.4000000000001</v>
      </c>
      <c r="N235" s="9">
        <f t="shared" si="27"/>
        <v>2.467116095843782E-2</v>
      </c>
      <c r="Q235" s="4">
        <v>45267</v>
      </c>
      <c r="R235" s="5">
        <v>2718.25</v>
      </c>
      <c r="S235" s="9">
        <f t="shared" si="28"/>
        <v>3.6117753527373725E-3</v>
      </c>
      <c r="V235" s="4">
        <v>45267</v>
      </c>
      <c r="W235" s="3">
        <v>23.25</v>
      </c>
      <c r="X235" s="9">
        <f t="shared" si="29"/>
        <v>2.1528533611010927E-3</v>
      </c>
      <c r="AA235" s="4">
        <v>45267</v>
      </c>
      <c r="AB235" s="5">
        <v>20901.150000000001</v>
      </c>
      <c r="AC235" s="2">
        <f t="shared" si="30"/>
        <v>-1.7471803980189876E-3</v>
      </c>
      <c r="AF235" s="19">
        <f t="shared" si="24"/>
        <v>174</v>
      </c>
      <c r="AG235" s="21">
        <v>1.564628931743816E-2</v>
      </c>
      <c r="AH235" s="21">
        <v>9.7984989965756192E-2</v>
      </c>
    </row>
    <row r="236" spans="2:34" ht="17.850000000000001" customHeight="1">
      <c r="B236" s="4">
        <v>45266</v>
      </c>
      <c r="C236" s="5">
        <v>1214.4000000000001</v>
      </c>
      <c r="D236" s="9">
        <f t="shared" si="25"/>
        <v>7.4646528013396413E-2</v>
      </c>
      <c r="G236" s="4">
        <v>45266</v>
      </c>
      <c r="H236" s="5">
        <v>1732.2</v>
      </c>
      <c r="I236" s="9">
        <f t="shared" si="26"/>
        <v>6.6320346184709613E-3</v>
      </c>
      <c r="L236" s="4">
        <v>45266</v>
      </c>
      <c r="M236" s="5">
        <v>1137</v>
      </c>
      <c r="N236" s="9">
        <f t="shared" si="27"/>
        <v>-2.4327872249264852E-2</v>
      </c>
      <c r="Q236" s="4">
        <v>45266</v>
      </c>
      <c r="R236" s="5">
        <v>2708.45</v>
      </c>
      <c r="S236" s="9">
        <f t="shared" si="28"/>
        <v>4.0057704215756718E-2</v>
      </c>
      <c r="V236" s="4">
        <v>45266</v>
      </c>
      <c r="W236" s="3">
        <v>23.2</v>
      </c>
      <c r="X236" s="9">
        <f t="shared" si="29"/>
        <v>3.9565600206191098E-2</v>
      </c>
      <c r="AA236" s="4">
        <v>45266</v>
      </c>
      <c r="AB236" s="5">
        <v>20937.7</v>
      </c>
      <c r="AC236" s="2">
        <f t="shared" si="30"/>
        <v>3.9528391278700111E-3</v>
      </c>
      <c r="AF236" s="19">
        <f t="shared" si="24"/>
        <v>175</v>
      </c>
      <c r="AG236" s="21">
        <v>1.6963089015582418E-2</v>
      </c>
      <c r="AH236" s="21">
        <v>0.2110421274574493</v>
      </c>
    </row>
    <row r="237" spans="2:34" ht="17.850000000000001" customHeight="1">
      <c r="B237" s="4">
        <v>45265</v>
      </c>
      <c r="C237" s="5">
        <v>1127.05</v>
      </c>
      <c r="D237" s="9">
        <f t="shared" si="25"/>
        <v>4.7748162545404087E-2</v>
      </c>
      <c r="G237" s="4">
        <v>45265</v>
      </c>
      <c r="H237" s="5">
        <v>1720.75</v>
      </c>
      <c r="I237" s="9">
        <f t="shared" si="26"/>
        <v>-1.679840114922812E-2</v>
      </c>
      <c r="L237" s="4">
        <v>45265</v>
      </c>
      <c r="M237" s="5">
        <v>1165</v>
      </c>
      <c r="N237" s="9">
        <f t="shared" si="27"/>
        <v>-3.9261980046921795E-2</v>
      </c>
      <c r="Q237" s="4">
        <v>45265</v>
      </c>
      <c r="R237" s="5">
        <v>2602.1</v>
      </c>
      <c r="S237" s="9">
        <f t="shared" si="28"/>
        <v>-7.1071160587057381E-4</v>
      </c>
      <c r="V237" s="4">
        <v>45265</v>
      </c>
      <c r="W237" s="3">
        <v>22.3</v>
      </c>
      <c r="X237" s="9">
        <f t="shared" si="29"/>
        <v>6.4837519495307874E-2</v>
      </c>
      <c r="AA237" s="4">
        <v>45265</v>
      </c>
      <c r="AB237" s="5">
        <v>20855.099999999999</v>
      </c>
      <c r="AC237" s="2">
        <f t="shared" si="30"/>
        <v>8.1027069438026102E-3</v>
      </c>
      <c r="AF237" s="19">
        <f t="shared" si="24"/>
        <v>176</v>
      </c>
      <c r="AG237" s="21">
        <v>1.4867780058735462E-2</v>
      </c>
      <c r="AH237" s="21">
        <v>0.20855666530483818</v>
      </c>
    </row>
    <row r="238" spans="2:34" ht="17.850000000000001" customHeight="1">
      <c r="B238" s="4">
        <v>45264</v>
      </c>
      <c r="C238" s="5">
        <v>1074.5</v>
      </c>
      <c r="D238" s="9">
        <f t="shared" si="25"/>
        <v>2.6929873747435627E-2</v>
      </c>
      <c r="G238" s="4">
        <v>45264</v>
      </c>
      <c r="H238" s="5">
        <v>1749.9</v>
      </c>
      <c r="I238" s="9">
        <f t="shared" si="26"/>
        <v>5.3862151762079967E-3</v>
      </c>
      <c r="L238" s="4">
        <v>45264</v>
      </c>
      <c r="M238" s="5">
        <v>1211.6500000000001</v>
      </c>
      <c r="N238" s="9">
        <f t="shared" si="27"/>
        <v>-6.3348628139682098E-3</v>
      </c>
      <c r="Q238" s="4">
        <v>45264</v>
      </c>
      <c r="R238" s="5">
        <v>2603.9499999999998</v>
      </c>
      <c r="S238" s="9">
        <f t="shared" si="28"/>
        <v>2.2298696308363274E-3</v>
      </c>
      <c r="V238" s="4">
        <v>45264</v>
      </c>
      <c r="W238" s="3">
        <v>20.9</v>
      </c>
      <c r="X238" s="9">
        <f t="shared" si="29"/>
        <v>2.3952107259546285E-3</v>
      </c>
      <c r="AA238" s="4">
        <v>45264</v>
      </c>
      <c r="AB238" s="5">
        <v>20686.8</v>
      </c>
      <c r="AC238" s="2">
        <f t="shared" si="30"/>
        <v>2.0457461991232925E-2</v>
      </c>
      <c r="AF238" s="19">
        <f t="shared" si="24"/>
        <v>177</v>
      </c>
      <c r="AG238" s="21">
        <v>1.5787547728076737E-2</v>
      </c>
      <c r="AH238" s="21">
        <v>0.19563699081822727</v>
      </c>
    </row>
    <row r="239" spans="2:34" ht="17.850000000000001" customHeight="1">
      <c r="B239" s="4">
        <v>45261</v>
      </c>
      <c r="C239" s="5">
        <v>1045.95</v>
      </c>
      <c r="D239" s="9">
        <f t="shared" si="25"/>
        <v>9.5584195157011886E-3</v>
      </c>
      <c r="G239" s="4">
        <v>45261</v>
      </c>
      <c r="H239" s="5">
        <v>1740.5</v>
      </c>
      <c r="I239" s="9">
        <f t="shared" si="26"/>
        <v>1.3244460686922439E-2</v>
      </c>
      <c r="L239" s="4">
        <v>45261</v>
      </c>
      <c r="M239" s="5">
        <v>1219.3499999999999</v>
      </c>
      <c r="N239" s="9">
        <f t="shared" si="27"/>
        <v>-6.5587212845099837E-4</v>
      </c>
      <c r="Q239" s="4">
        <v>45261</v>
      </c>
      <c r="R239" s="5">
        <v>2598.15</v>
      </c>
      <c r="S239" s="9">
        <f t="shared" si="28"/>
        <v>-1.8265547612960943E-3</v>
      </c>
      <c r="V239" s="4">
        <v>45261</v>
      </c>
      <c r="W239" s="3">
        <v>20.85</v>
      </c>
      <c r="X239" s="9">
        <f t="shared" si="29"/>
        <v>-1.4285957247476428E-2</v>
      </c>
      <c r="AA239" s="4">
        <v>45261</v>
      </c>
      <c r="AB239" s="5">
        <v>20267.900000000001</v>
      </c>
      <c r="AC239" s="2">
        <f t="shared" si="30"/>
        <v>6.6706434446280362E-3</v>
      </c>
      <c r="AF239" s="19">
        <f t="shared" si="24"/>
        <v>178</v>
      </c>
      <c r="AG239" s="21">
        <v>1.6706634916090393E-2</v>
      </c>
      <c r="AH239" s="21">
        <v>0.13424211047962697</v>
      </c>
    </row>
    <row r="240" spans="2:34" ht="17.850000000000001" customHeight="1">
      <c r="B240" s="4">
        <v>45260</v>
      </c>
      <c r="C240" s="5">
        <v>1036</v>
      </c>
      <c r="D240" s="9">
        <f t="shared" si="25"/>
        <v>-1.4850572323326067E-2</v>
      </c>
      <c r="G240" s="4">
        <v>45260</v>
      </c>
      <c r="H240" s="5">
        <v>1717.6</v>
      </c>
      <c r="I240" s="9">
        <f t="shared" si="26"/>
        <v>1.127077608131934E-2</v>
      </c>
      <c r="L240" s="4">
        <v>45260</v>
      </c>
      <c r="M240" s="5">
        <v>1220.1500000000001</v>
      </c>
      <c r="N240" s="9">
        <f t="shared" si="27"/>
        <v>1.5444641326888085E-2</v>
      </c>
      <c r="Q240" s="4">
        <v>45260</v>
      </c>
      <c r="R240" s="5">
        <v>2602.9</v>
      </c>
      <c r="S240" s="9">
        <f t="shared" si="28"/>
        <v>-3.5091455870148386E-3</v>
      </c>
      <c r="V240" s="4">
        <v>45260</v>
      </c>
      <c r="W240" s="3">
        <v>21.15</v>
      </c>
      <c r="X240" s="9">
        <f t="shared" si="29"/>
        <v>-1.6413029641330259E-2</v>
      </c>
      <c r="AA240" s="4">
        <v>45260</v>
      </c>
      <c r="AB240" s="5">
        <v>20133.150000000001</v>
      </c>
      <c r="AC240" s="2">
        <f t="shared" si="30"/>
        <v>1.8170637429511605E-3</v>
      </c>
      <c r="AF240" s="19">
        <f t="shared" si="24"/>
        <v>179</v>
      </c>
      <c r="AG240" s="21">
        <v>1.8980751545023156E-2</v>
      </c>
      <c r="AH240" s="21">
        <v>0.29262702508975119</v>
      </c>
    </row>
    <row r="241" spans="2:34" ht="17.850000000000001" customHeight="1">
      <c r="B241" s="4">
        <v>45259</v>
      </c>
      <c r="C241" s="5">
        <v>1051.5</v>
      </c>
      <c r="D241" s="9">
        <f t="shared" si="25"/>
        <v>-1.2099589904244069E-2</v>
      </c>
      <c r="G241" s="4">
        <v>45259</v>
      </c>
      <c r="H241" s="5">
        <v>1698.35</v>
      </c>
      <c r="I241" s="9">
        <f t="shared" si="26"/>
        <v>1.9051591938674131E-2</v>
      </c>
      <c r="L241" s="4">
        <v>45259</v>
      </c>
      <c r="M241" s="5">
        <v>1201.45</v>
      </c>
      <c r="N241" s="9">
        <f t="shared" si="27"/>
        <v>4.964652763874566E-3</v>
      </c>
      <c r="Q241" s="4">
        <v>45259</v>
      </c>
      <c r="R241" s="5">
        <v>2612.0500000000002</v>
      </c>
      <c r="S241" s="9">
        <f t="shared" si="28"/>
        <v>8.1686453239476747E-3</v>
      </c>
      <c r="V241" s="4">
        <v>45259</v>
      </c>
      <c r="W241" s="3">
        <v>21.5</v>
      </c>
      <c r="X241" s="9">
        <f t="shared" si="29"/>
        <v>2.830377616285194E-2</v>
      </c>
      <c r="AA241" s="4">
        <v>45259</v>
      </c>
      <c r="AB241" s="5">
        <v>20096.599999999999</v>
      </c>
      <c r="AC241" s="2">
        <f t="shared" si="30"/>
        <v>1.0348636732111694E-2</v>
      </c>
      <c r="AF241" s="19">
        <f t="shared" si="24"/>
        <v>180</v>
      </c>
      <c r="AG241" s="21">
        <v>1.4170998265830598E-2</v>
      </c>
      <c r="AH241" s="21">
        <v>7.8239705302270562E-2</v>
      </c>
    </row>
    <row r="242" spans="2:34" ht="17.850000000000001" customHeight="1">
      <c r="B242" s="4">
        <v>45258</v>
      </c>
      <c r="C242" s="5">
        <v>1064.3</v>
      </c>
      <c r="D242" s="9">
        <f t="shared" si="25"/>
        <v>5.1811146940523162E-3</v>
      </c>
      <c r="G242" s="4">
        <v>45258</v>
      </c>
      <c r="H242" s="5">
        <v>1666.3</v>
      </c>
      <c r="I242" s="9">
        <f t="shared" si="26"/>
        <v>8.6189244636544603E-3</v>
      </c>
      <c r="L242" s="4">
        <v>45258</v>
      </c>
      <c r="M242" s="5">
        <v>1195.5</v>
      </c>
      <c r="N242" s="9">
        <f t="shared" si="27"/>
        <v>-2.5477770095566218E-2</v>
      </c>
      <c r="Q242" s="4">
        <v>45258</v>
      </c>
      <c r="R242" s="5">
        <v>2590.8000000000002</v>
      </c>
      <c r="S242" s="9">
        <f t="shared" si="28"/>
        <v>-2.9484050842974339E-3</v>
      </c>
      <c r="V242" s="4">
        <v>45258</v>
      </c>
      <c r="W242" s="3">
        <v>20.9</v>
      </c>
      <c r="X242" s="9">
        <f t="shared" si="29"/>
        <v>0</v>
      </c>
      <c r="AA242" s="4">
        <v>45258</v>
      </c>
      <c r="AB242" s="5">
        <v>19889.7</v>
      </c>
      <c r="AC242" s="2">
        <f t="shared" si="30"/>
        <v>4.7877846948800578E-3</v>
      </c>
      <c r="AF242" s="19">
        <f t="shared" si="24"/>
        <v>181</v>
      </c>
      <c r="AG242" s="21">
        <v>1.4943137632575359E-2</v>
      </c>
      <c r="AH242" s="21">
        <v>9.9889850145795822E-2</v>
      </c>
    </row>
    <row r="243" spans="2:34" ht="17.850000000000001" customHeight="1">
      <c r="B243" s="4">
        <v>45254</v>
      </c>
      <c r="C243" s="5">
        <v>1058.8</v>
      </c>
      <c r="D243" s="9">
        <f t="shared" si="25"/>
        <v>9.4491172106656908E-4</v>
      </c>
      <c r="G243" s="4">
        <v>45254</v>
      </c>
      <c r="H243" s="5">
        <v>1652</v>
      </c>
      <c r="I243" s="9">
        <f t="shared" si="26"/>
        <v>-8.1685756429201355E-4</v>
      </c>
      <c r="L243" s="4">
        <v>45254</v>
      </c>
      <c r="M243" s="5">
        <v>1226.3499999999999</v>
      </c>
      <c r="N243" s="9">
        <f t="shared" si="27"/>
        <v>-1.9958053994621147E-3</v>
      </c>
      <c r="Q243" s="4">
        <v>45254</v>
      </c>
      <c r="R243" s="5">
        <v>2598.4499999999998</v>
      </c>
      <c r="S243" s="9">
        <f t="shared" si="28"/>
        <v>1.0974096460461792E-3</v>
      </c>
      <c r="V243" s="4">
        <v>45254</v>
      </c>
      <c r="W243" s="3">
        <v>20.9</v>
      </c>
      <c r="X243" s="9">
        <f t="shared" si="29"/>
        <v>-2.1302580703868378E-2</v>
      </c>
      <c r="AA243" s="4">
        <v>45254</v>
      </c>
      <c r="AB243" s="5">
        <v>19794.7</v>
      </c>
      <c r="AC243" s="2">
        <f t="shared" si="30"/>
        <v>-3.6871759933041186E-4</v>
      </c>
      <c r="AF243" s="19">
        <f t="shared" si="24"/>
        <v>182</v>
      </c>
      <c r="AG243" s="21">
        <v>1.6305778459591323E-2</v>
      </c>
      <c r="AH243" s="21">
        <v>0.22610955675959471</v>
      </c>
    </row>
    <row r="244" spans="2:34" ht="17.850000000000001" customHeight="1">
      <c r="B244" s="4">
        <v>45253</v>
      </c>
      <c r="C244" s="5">
        <v>1057.8</v>
      </c>
      <c r="D244" s="9">
        <f t="shared" si="25"/>
        <v>-8.5191017190130326E-3</v>
      </c>
      <c r="G244" s="4">
        <v>45253</v>
      </c>
      <c r="H244" s="5">
        <v>1653.35</v>
      </c>
      <c r="I244" s="9">
        <f t="shared" si="26"/>
        <v>-1.0276871899528401E-3</v>
      </c>
      <c r="L244" s="4">
        <v>45253</v>
      </c>
      <c r="M244" s="5">
        <v>1228.8</v>
      </c>
      <c r="N244" s="9">
        <f t="shared" si="27"/>
        <v>8.007232912136078E-3</v>
      </c>
      <c r="Q244" s="4">
        <v>45253</v>
      </c>
      <c r="R244" s="5">
        <v>2595.6</v>
      </c>
      <c r="S244" s="9">
        <f t="shared" si="28"/>
        <v>6.706829550834968E-3</v>
      </c>
      <c r="V244" s="4">
        <v>45253</v>
      </c>
      <c r="W244" s="3">
        <v>21.35</v>
      </c>
      <c r="X244" s="9">
        <f t="shared" si="29"/>
        <v>2.1302580703868406E-2</v>
      </c>
      <c r="AA244" s="4">
        <v>45253</v>
      </c>
      <c r="AB244" s="5">
        <v>19802</v>
      </c>
      <c r="AC244" s="2">
        <f t="shared" si="30"/>
        <v>-4.9730082801831082E-4</v>
      </c>
      <c r="AF244" s="19">
        <f t="shared" si="24"/>
        <v>183</v>
      </c>
      <c r="AG244" s="21">
        <v>1.835642886982097E-2</v>
      </c>
      <c r="AH244" s="21">
        <v>0.14361838221913234</v>
      </c>
    </row>
    <row r="245" spans="2:34" ht="17.850000000000001" customHeight="1">
      <c r="B245" s="4">
        <v>45252</v>
      </c>
      <c r="C245" s="5">
        <v>1066.8499999999999</v>
      </c>
      <c r="D245" s="9">
        <f t="shared" si="25"/>
        <v>-1.1231622206401882E-2</v>
      </c>
      <c r="G245" s="4">
        <v>45252</v>
      </c>
      <c r="H245" s="5">
        <v>1655.05</v>
      </c>
      <c r="I245" s="9">
        <f t="shared" si="26"/>
        <v>-1.8853802425407001E-2</v>
      </c>
      <c r="L245" s="4">
        <v>45252</v>
      </c>
      <c r="M245" s="5">
        <v>1219</v>
      </c>
      <c r="N245" s="9">
        <f t="shared" si="27"/>
        <v>-3.8936707408145151E-2</v>
      </c>
      <c r="Q245" s="4">
        <v>45252</v>
      </c>
      <c r="R245" s="5">
        <v>2578.25</v>
      </c>
      <c r="S245" s="9">
        <f t="shared" si="28"/>
        <v>-6.8609246278022009E-3</v>
      </c>
      <c r="V245" s="4">
        <v>45252</v>
      </c>
      <c r="W245" s="3">
        <v>20.9</v>
      </c>
      <c r="X245" s="9">
        <f t="shared" si="29"/>
        <v>-2.1302580703868378E-2</v>
      </c>
      <c r="AA245" s="4">
        <v>45252</v>
      </c>
      <c r="AB245" s="5">
        <v>19811.849999999999</v>
      </c>
      <c r="AC245" s="2">
        <f t="shared" si="30"/>
        <v>1.4370413065190699E-3</v>
      </c>
      <c r="AF245" s="19">
        <f t="shared" si="24"/>
        <v>184</v>
      </c>
      <c r="AG245" s="21">
        <v>1.8821983342926521E-2</v>
      </c>
      <c r="AH245" s="21">
        <v>0.34736323891888321</v>
      </c>
    </row>
    <row r="246" spans="2:34" ht="17.850000000000001" customHeight="1">
      <c r="B246" s="4">
        <v>45251</v>
      </c>
      <c r="C246" s="5">
        <v>1078.9000000000001</v>
      </c>
      <c r="D246" s="9">
        <f t="shared" si="25"/>
        <v>-4.4852455374570551E-3</v>
      </c>
      <c r="G246" s="4">
        <v>45251</v>
      </c>
      <c r="H246" s="5">
        <v>1686.55</v>
      </c>
      <c r="I246" s="9">
        <f t="shared" si="26"/>
        <v>1.0011107654829897E-2</v>
      </c>
      <c r="L246" s="4">
        <v>45251</v>
      </c>
      <c r="M246" s="5">
        <v>1267.4000000000001</v>
      </c>
      <c r="N246" s="9">
        <f t="shared" si="27"/>
        <v>-1.6200706512625444E-2</v>
      </c>
      <c r="Q246" s="4">
        <v>45251</v>
      </c>
      <c r="R246" s="5">
        <v>2596</v>
      </c>
      <c r="S246" s="9">
        <f t="shared" si="28"/>
        <v>-1.2022965211427086E-2</v>
      </c>
      <c r="V246" s="4">
        <v>45251</v>
      </c>
      <c r="W246" s="3">
        <v>21.35</v>
      </c>
      <c r="X246" s="9">
        <f t="shared" si="29"/>
        <v>-3.4525868849073563E-2</v>
      </c>
      <c r="AA246" s="4">
        <v>45251</v>
      </c>
      <c r="AB246" s="5">
        <v>19783.400000000001</v>
      </c>
      <c r="AC246" s="2">
        <f t="shared" si="30"/>
        <v>4.5291813962118265E-3</v>
      </c>
      <c r="AF246" s="19">
        <f t="shared" si="24"/>
        <v>185</v>
      </c>
      <c r="AG246" s="21">
        <v>1.5514806075577646E-2</v>
      </c>
      <c r="AH246" s="21">
        <v>0.14109873980804932</v>
      </c>
    </row>
    <row r="247" spans="2:34" ht="17.850000000000001" customHeight="1">
      <c r="B247" s="4">
        <v>45250</v>
      </c>
      <c r="C247" s="5">
        <v>1083.75</v>
      </c>
      <c r="D247" s="9">
        <f t="shared" si="25"/>
        <v>-1.7055804259077129E-3</v>
      </c>
      <c r="G247" s="4">
        <v>45250</v>
      </c>
      <c r="H247" s="5">
        <v>1669.75</v>
      </c>
      <c r="I247" s="9">
        <f t="shared" si="26"/>
        <v>8.8124846592506825E-3</v>
      </c>
      <c r="L247" s="4">
        <v>45250</v>
      </c>
      <c r="M247" s="5">
        <v>1288.0999999999999</v>
      </c>
      <c r="N247" s="9">
        <f t="shared" si="27"/>
        <v>-3.0091544221288503E-2</v>
      </c>
      <c r="Q247" s="4">
        <v>45250</v>
      </c>
      <c r="R247" s="5">
        <v>2627.4</v>
      </c>
      <c r="S247" s="9">
        <f t="shared" si="28"/>
        <v>7.7754501527198955E-3</v>
      </c>
      <c r="V247" s="4">
        <v>45250</v>
      </c>
      <c r="W247" s="3">
        <v>22.1</v>
      </c>
      <c r="X247" s="9">
        <f t="shared" si="29"/>
        <v>-3.3373508816506518E-2</v>
      </c>
      <c r="AA247" s="4">
        <v>45250</v>
      </c>
      <c r="AB247" s="5">
        <v>19694</v>
      </c>
      <c r="AC247" s="2">
        <f t="shared" si="30"/>
        <v>-1.9175266745258626E-3</v>
      </c>
      <c r="AF247" s="19">
        <f t="shared" si="24"/>
        <v>186</v>
      </c>
      <c r="AG247" s="21">
        <v>1.7710887991160943E-2</v>
      </c>
      <c r="AH247" s="21">
        <v>0.23119737859348918</v>
      </c>
    </row>
    <row r="248" spans="2:34" ht="17.850000000000001" customHeight="1">
      <c r="B248" s="4">
        <v>45247</v>
      </c>
      <c r="C248" s="5">
        <v>1085.5999999999999</v>
      </c>
      <c r="D248" s="9">
        <f t="shared" si="25"/>
        <v>-8.4388686458647076E-3</v>
      </c>
      <c r="G248" s="4">
        <v>45247</v>
      </c>
      <c r="H248" s="5">
        <v>1655.1</v>
      </c>
      <c r="I248" s="9">
        <f t="shared" si="26"/>
        <v>-3.4379840250746943E-3</v>
      </c>
      <c r="L248" s="4">
        <v>45247</v>
      </c>
      <c r="M248" s="5">
        <v>1327.45</v>
      </c>
      <c r="N248" s="9">
        <f t="shared" si="27"/>
        <v>3.044095701723392E-2</v>
      </c>
      <c r="Q248" s="4">
        <v>45247</v>
      </c>
      <c r="R248" s="5">
        <v>2607.0500000000002</v>
      </c>
      <c r="S248" s="9">
        <f t="shared" si="28"/>
        <v>2.6501782295591161E-3</v>
      </c>
      <c r="V248" s="4">
        <v>45247</v>
      </c>
      <c r="W248" s="3">
        <v>22.85</v>
      </c>
      <c r="X248" s="9">
        <f t="shared" si="29"/>
        <v>8.7912654111707237E-3</v>
      </c>
      <c r="AA248" s="4">
        <v>45247</v>
      </c>
      <c r="AB248" s="5">
        <v>19731.8</v>
      </c>
      <c r="AC248" s="2">
        <f t="shared" si="30"/>
        <v>-1.6912680943572324E-3</v>
      </c>
      <c r="AF248" s="19">
        <f t="shared" si="24"/>
        <v>187</v>
      </c>
      <c r="AG248" s="21">
        <v>1.6104553643013005E-2</v>
      </c>
      <c r="AH248" s="21">
        <v>0.13307343622589596</v>
      </c>
    </row>
    <row r="249" spans="2:34" ht="17.850000000000001" customHeight="1">
      <c r="B249" s="4">
        <v>45246</v>
      </c>
      <c r="C249" s="5">
        <v>1094.8</v>
      </c>
      <c r="D249" s="9">
        <f t="shared" si="25"/>
        <v>-4.6475683965470742E-3</v>
      </c>
      <c r="G249" s="4">
        <v>45246</v>
      </c>
      <c r="H249" s="5">
        <v>1660.8</v>
      </c>
      <c r="I249" s="9">
        <f t="shared" si="26"/>
        <v>6.4635218528103083E-3</v>
      </c>
      <c r="L249" s="4">
        <v>45246</v>
      </c>
      <c r="M249" s="5">
        <v>1287.6500000000001</v>
      </c>
      <c r="N249" s="9">
        <f t="shared" si="27"/>
        <v>-2.1397969874250668E-2</v>
      </c>
      <c r="Q249" s="4">
        <v>45246</v>
      </c>
      <c r="R249" s="5">
        <v>2600.15</v>
      </c>
      <c r="S249" s="9">
        <f t="shared" si="28"/>
        <v>6.2112000926406764E-3</v>
      </c>
      <c r="V249" s="4">
        <v>45246</v>
      </c>
      <c r="W249" s="3">
        <v>22.65</v>
      </c>
      <c r="X249" s="9">
        <f t="shared" si="29"/>
        <v>1.5573173462969887E-2</v>
      </c>
      <c r="AA249" s="4">
        <v>45246</v>
      </c>
      <c r="AB249" s="5">
        <v>19765.2</v>
      </c>
      <c r="AC249" s="2">
        <f t="shared" si="30"/>
        <v>4.5511498880301303E-3</v>
      </c>
      <c r="AF249" s="19">
        <f t="shared" si="24"/>
        <v>188</v>
      </c>
      <c r="AG249" s="21">
        <v>1.6247155186484237E-2</v>
      </c>
      <c r="AH249" s="21">
        <v>8.0847259792150822E-2</v>
      </c>
    </row>
    <row r="250" spans="2:34" ht="17.850000000000001" customHeight="1">
      <c r="B250" s="4">
        <v>45245</v>
      </c>
      <c r="C250" s="5">
        <v>1099.9000000000001</v>
      </c>
      <c r="D250" s="9">
        <f t="shared" si="25"/>
        <v>-7.743376476891114E-3</v>
      </c>
      <c r="G250" s="4">
        <v>45245</v>
      </c>
      <c r="H250" s="5">
        <v>1650.1</v>
      </c>
      <c r="I250" s="9">
        <f t="shared" si="26"/>
        <v>7.5125435067733984E-3</v>
      </c>
      <c r="L250" s="4">
        <v>45245</v>
      </c>
      <c r="M250" s="5">
        <v>1315.5</v>
      </c>
      <c r="N250" s="9">
        <f t="shared" si="27"/>
        <v>-1.8266207894612252E-2</v>
      </c>
      <c r="Q250" s="4">
        <v>45245</v>
      </c>
      <c r="R250" s="5">
        <v>2584.0500000000002</v>
      </c>
      <c r="S250" s="9">
        <f t="shared" si="28"/>
        <v>1.934965799540444E-5</v>
      </c>
      <c r="V250" s="4">
        <v>45245</v>
      </c>
      <c r="W250" s="3">
        <v>22.3</v>
      </c>
      <c r="X250" s="9">
        <f t="shared" si="29"/>
        <v>-8.9286307443013184E-3</v>
      </c>
      <c r="AA250" s="4">
        <v>45245</v>
      </c>
      <c r="AB250" s="5">
        <v>19675.45</v>
      </c>
      <c r="AC250" s="2">
        <f t="shared" si="30"/>
        <v>1.185627017720115E-2</v>
      </c>
      <c r="AF250" s="19">
        <f t="shared" si="24"/>
        <v>189</v>
      </c>
      <c r="AG250" s="21">
        <v>1.6035708474684194E-2</v>
      </c>
      <c r="AH250" s="21">
        <v>0.1393241240522814</v>
      </c>
    </row>
    <row r="251" spans="2:34" ht="17.850000000000001" customHeight="1">
      <c r="B251" s="4">
        <v>45243</v>
      </c>
      <c r="C251" s="5">
        <v>1108.45</v>
      </c>
      <c r="D251" s="9">
        <f t="shared" si="25"/>
        <v>-2.2920828632426477E-2</v>
      </c>
      <c r="G251" s="4">
        <v>45243</v>
      </c>
      <c r="H251" s="5">
        <v>1637.75</v>
      </c>
      <c r="I251" s="9">
        <f t="shared" si="26"/>
        <v>-1.1685389814577235E-2</v>
      </c>
      <c r="L251" s="4">
        <v>45243</v>
      </c>
      <c r="M251" s="5">
        <v>1339.75</v>
      </c>
      <c r="N251" s="9">
        <f t="shared" si="27"/>
        <v>6.0577972410040079E-2</v>
      </c>
      <c r="Q251" s="4">
        <v>45243</v>
      </c>
      <c r="R251" s="5">
        <v>2584</v>
      </c>
      <c r="S251" s="9">
        <f t="shared" si="28"/>
        <v>-6.3843751975139664E-3</v>
      </c>
      <c r="V251" s="4">
        <v>45243</v>
      </c>
      <c r="W251" s="3">
        <v>22.5</v>
      </c>
      <c r="X251" s="9">
        <f t="shared" si="29"/>
        <v>9.0654368268130836E-2</v>
      </c>
      <c r="AA251" s="4">
        <v>45243</v>
      </c>
      <c r="AB251" s="5">
        <v>19443.55</v>
      </c>
      <c r="AC251" s="2">
        <f t="shared" si="30"/>
        <v>-4.2084688138326878E-3</v>
      </c>
      <c r="AF251" s="19">
        <f t="shared" si="24"/>
        <v>190</v>
      </c>
      <c r="AG251" s="21">
        <v>1.5178344036391902E-2</v>
      </c>
      <c r="AH251" s="21">
        <v>0.13046109549124266</v>
      </c>
    </row>
    <row r="252" spans="2:34" ht="17.850000000000001" customHeight="1">
      <c r="B252" s="4">
        <v>45242</v>
      </c>
      <c r="C252" s="5">
        <v>1134.1500000000001</v>
      </c>
      <c r="D252" s="9">
        <f t="shared" si="25"/>
        <v>2.4365328499903482E-2</v>
      </c>
      <c r="G252" s="4">
        <v>45242</v>
      </c>
      <c r="H252" s="5">
        <v>1657</v>
      </c>
      <c r="I252" s="9">
        <f t="shared" si="26"/>
        <v>-5.5368461142459796E-3</v>
      </c>
      <c r="L252" s="4">
        <v>45242</v>
      </c>
      <c r="M252" s="5">
        <v>1261</v>
      </c>
      <c r="N252" s="9">
        <f t="shared" si="27"/>
        <v>3.5187619905095502E-2</v>
      </c>
      <c r="Q252" s="4">
        <v>45242</v>
      </c>
      <c r="R252" s="5">
        <v>2600.5500000000002</v>
      </c>
      <c r="S252" s="9">
        <f t="shared" si="28"/>
        <v>-7.6877250043311837E-4</v>
      </c>
      <c r="V252" s="4">
        <v>45242</v>
      </c>
      <c r="W252" s="3">
        <v>20.55</v>
      </c>
      <c r="X252" s="9">
        <f t="shared" si="29"/>
        <v>2.436054797881121E-3</v>
      </c>
      <c r="AA252" s="4">
        <v>45242</v>
      </c>
      <c r="AB252" s="5">
        <v>19525.55</v>
      </c>
      <c r="AC252" s="2">
        <f t="shared" si="30"/>
        <v>5.1449502336882525E-3</v>
      </c>
      <c r="AF252" s="19">
        <f t="shared" si="24"/>
        <v>191</v>
      </c>
      <c r="AG252" s="21">
        <v>1.5332368052205161E-2</v>
      </c>
      <c r="AH252" s="21">
        <v>0.12404924644601482</v>
      </c>
    </row>
    <row r="253" spans="2:34" ht="17.850000000000001" customHeight="1">
      <c r="B253" s="4">
        <v>45240</v>
      </c>
      <c r="C253" s="5">
        <v>1106.8499999999999</v>
      </c>
      <c r="D253" s="9">
        <f t="shared" si="25"/>
        <v>-4.0068220871522585E-2</v>
      </c>
      <c r="G253" s="4">
        <v>45240</v>
      </c>
      <c r="H253" s="5">
        <v>1666.2</v>
      </c>
      <c r="I253" s="9">
        <f t="shared" si="26"/>
        <v>7.5049160720499272E-4</v>
      </c>
      <c r="L253" s="4">
        <v>45240</v>
      </c>
      <c r="M253" s="5">
        <v>1217.4000000000001</v>
      </c>
      <c r="N253" s="9">
        <f t="shared" si="27"/>
        <v>2.7555591270574677E-3</v>
      </c>
      <c r="Q253" s="4">
        <v>45240</v>
      </c>
      <c r="R253" s="5">
        <v>2602.5500000000002</v>
      </c>
      <c r="S253" s="9">
        <f t="shared" si="28"/>
        <v>-7.3121569245368293E-3</v>
      </c>
      <c r="V253" s="4">
        <v>45240</v>
      </c>
      <c r="W253" s="3">
        <v>20.5</v>
      </c>
      <c r="X253" s="9">
        <f t="shared" si="29"/>
        <v>-3.3576295533604208E-2</v>
      </c>
      <c r="AA253" s="4">
        <v>45240</v>
      </c>
      <c r="AB253" s="5">
        <v>19425.349999999999</v>
      </c>
      <c r="AC253" s="2">
        <f t="shared" si="30"/>
        <v>1.548145433003843E-3</v>
      </c>
      <c r="AF253" s="19">
        <f t="shared" si="24"/>
        <v>192</v>
      </c>
      <c r="AG253" s="21">
        <v>1.7683462133062419E-2</v>
      </c>
      <c r="AH253" s="21">
        <v>0.34964407451906471</v>
      </c>
    </row>
    <row r="254" spans="2:34" ht="17.850000000000001" customHeight="1">
      <c r="B254" s="4">
        <v>45239</v>
      </c>
      <c r="C254" s="5">
        <v>1152.0999999999999</v>
      </c>
      <c r="D254" s="9">
        <f t="shared" si="25"/>
        <v>-2.1807182846564993E-2</v>
      </c>
      <c r="G254" s="4">
        <v>45239</v>
      </c>
      <c r="H254" s="5">
        <v>1664.95</v>
      </c>
      <c r="I254" s="9">
        <f t="shared" si="26"/>
        <v>-3.8066737612756935E-3</v>
      </c>
      <c r="L254" s="4">
        <v>45239</v>
      </c>
      <c r="M254" s="5">
        <v>1214.05</v>
      </c>
      <c r="N254" s="9">
        <f t="shared" si="27"/>
        <v>2.1185734000206506E-2</v>
      </c>
      <c r="Q254" s="4">
        <v>45239</v>
      </c>
      <c r="R254" s="5">
        <v>2621.65</v>
      </c>
      <c r="S254" s="9">
        <f t="shared" si="28"/>
        <v>-5.5914942180940149E-3</v>
      </c>
      <c r="V254" s="4">
        <v>45239</v>
      </c>
      <c r="W254" s="3">
        <v>21.2</v>
      </c>
      <c r="X254" s="9">
        <f t="shared" si="29"/>
        <v>3.601829918915591E-2</v>
      </c>
      <c r="AA254" s="4">
        <v>45239</v>
      </c>
      <c r="AB254" s="5">
        <v>19395.3</v>
      </c>
      <c r="AC254" s="2">
        <f t="shared" si="30"/>
        <v>-2.4820553026905696E-3</v>
      </c>
      <c r="AF254" s="19">
        <f t="shared" si="24"/>
        <v>193</v>
      </c>
      <c r="AG254" s="21">
        <v>1.4647227719919574E-2</v>
      </c>
      <c r="AH254" s="21">
        <v>0.15285530747427176</v>
      </c>
    </row>
    <row r="255" spans="2:34" ht="17.850000000000001" customHeight="1">
      <c r="B255" s="4">
        <v>45238</v>
      </c>
      <c r="C255" s="5">
        <v>1177.5</v>
      </c>
      <c r="D255" s="9">
        <f t="shared" si="25"/>
        <v>4.9805351661567614E-3</v>
      </c>
      <c r="G255" s="4">
        <v>45238</v>
      </c>
      <c r="H255" s="5">
        <v>1671.3</v>
      </c>
      <c r="I255" s="9">
        <f t="shared" si="26"/>
        <v>2.996167150301651E-3</v>
      </c>
      <c r="L255" s="4">
        <v>45238</v>
      </c>
      <c r="M255" s="5">
        <v>1188.5999999999999</v>
      </c>
      <c r="N255" s="9">
        <f t="shared" si="27"/>
        <v>1.1507996354300734E-2</v>
      </c>
      <c r="Q255" s="4">
        <v>45238</v>
      </c>
      <c r="R255" s="5">
        <v>2636.35</v>
      </c>
      <c r="S255" s="9">
        <f t="shared" si="28"/>
        <v>1.0715886394991762E-2</v>
      </c>
      <c r="V255" s="4">
        <v>45238</v>
      </c>
      <c r="W255" s="3">
        <v>20.45</v>
      </c>
      <c r="X255" s="9">
        <f t="shared" si="29"/>
        <v>-1.2150817782512691E-2</v>
      </c>
      <c r="AA255" s="4">
        <v>45238</v>
      </c>
      <c r="AB255" s="5">
        <v>19443.5</v>
      </c>
      <c r="AC255" s="2">
        <f t="shared" si="30"/>
        <v>1.8944567083908723E-3</v>
      </c>
      <c r="AF255" s="19">
        <f t="shared" ref="AF255:AF318" si="31">AF254+1</f>
        <v>194</v>
      </c>
      <c r="AG255" s="21">
        <v>1.4213545983681054E-2</v>
      </c>
      <c r="AH255" s="21">
        <v>0.14842742927427047</v>
      </c>
    </row>
    <row r="256" spans="2:34" ht="17.850000000000001" customHeight="1">
      <c r="B256" s="4">
        <v>45237</v>
      </c>
      <c r="C256" s="5">
        <v>1171.6500000000001</v>
      </c>
      <c r="D256" s="9">
        <f t="shared" si="25"/>
        <v>-1.6629361043558307E-3</v>
      </c>
      <c r="G256" s="4">
        <v>45237</v>
      </c>
      <c r="H256" s="5">
        <v>1666.3</v>
      </c>
      <c r="I256" s="9">
        <f t="shared" si="26"/>
        <v>7.9230407389170674E-3</v>
      </c>
      <c r="L256" s="4">
        <v>45237</v>
      </c>
      <c r="M256" s="5">
        <v>1175</v>
      </c>
      <c r="N256" s="9">
        <f t="shared" si="27"/>
        <v>2.8618393500658496E-2</v>
      </c>
      <c r="Q256" s="4">
        <v>45237</v>
      </c>
      <c r="R256" s="5">
        <v>2608.25</v>
      </c>
      <c r="S256" s="9">
        <f t="shared" si="28"/>
        <v>9.4957231897611141E-3</v>
      </c>
      <c r="V256" s="4">
        <v>45237</v>
      </c>
      <c r="W256" s="3">
        <v>20.7</v>
      </c>
      <c r="X256" s="9">
        <f t="shared" si="29"/>
        <v>7.0028604360483346E-2</v>
      </c>
      <c r="AA256" s="4">
        <v>45237</v>
      </c>
      <c r="AB256" s="5">
        <v>19406.7</v>
      </c>
      <c r="AC256" s="2">
        <f t="shared" si="30"/>
        <v>-2.6018555756290862E-4</v>
      </c>
      <c r="AF256" s="19">
        <f t="shared" si="31"/>
        <v>195</v>
      </c>
      <c r="AG256" s="21">
        <v>1.5310499151228311E-2</v>
      </c>
      <c r="AH256" s="21">
        <v>0.17406597145253891</v>
      </c>
    </row>
    <row r="257" spans="2:34" ht="17.850000000000001" customHeight="1">
      <c r="B257" s="4">
        <v>45236</v>
      </c>
      <c r="C257" s="5">
        <v>1173.5999999999999</v>
      </c>
      <c r="D257" s="9">
        <f t="shared" si="25"/>
        <v>1.8706602384109757E-2</v>
      </c>
      <c r="G257" s="4">
        <v>45236</v>
      </c>
      <c r="H257" s="5">
        <v>1653.15</v>
      </c>
      <c r="I257" s="9">
        <f t="shared" si="26"/>
        <v>2.573434909349484E-2</v>
      </c>
      <c r="L257" s="4">
        <v>45236</v>
      </c>
      <c r="M257" s="5">
        <v>1141.8499999999999</v>
      </c>
      <c r="N257" s="9">
        <f t="shared" si="27"/>
        <v>3.9487590797299349E-3</v>
      </c>
      <c r="Q257" s="4">
        <v>45236</v>
      </c>
      <c r="R257" s="5">
        <v>2583.6</v>
      </c>
      <c r="S257" s="9">
        <f t="shared" si="28"/>
        <v>-3.3038720097927914E-3</v>
      </c>
      <c r="V257" s="4">
        <v>45236</v>
      </c>
      <c r="W257" s="3">
        <v>19.3</v>
      </c>
      <c r="X257" s="9">
        <f t="shared" si="29"/>
        <v>5.5940015882339447E-2</v>
      </c>
      <c r="AA257" s="4">
        <v>45236</v>
      </c>
      <c r="AB257" s="5">
        <v>19411.75</v>
      </c>
      <c r="AC257" s="2">
        <f t="shared" si="30"/>
        <v>9.3757924662759996E-3</v>
      </c>
      <c r="AF257" s="19">
        <f t="shared" si="31"/>
        <v>196</v>
      </c>
      <c r="AG257" s="21">
        <v>1.4540592933168991E-2</v>
      </c>
      <c r="AH257" s="21">
        <v>3.0657034618500438E-2</v>
      </c>
    </row>
    <row r="258" spans="2:34" ht="17.850000000000001" customHeight="1">
      <c r="B258" s="4">
        <v>45233</v>
      </c>
      <c r="C258" s="5">
        <v>1151.8499999999999</v>
      </c>
      <c r="D258" s="9">
        <f t="shared" si="25"/>
        <v>2.0435722566896609E-2</v>
      </c>
      <c r="G258" s="4">
        <v>45233</v>
      </c>
      <c r="H258" s="5">
        <v>1611.15</v>
      </c>
      <c r="I258" s="9">
        <f t="shared" si="26"/>
        <v>-6.5149613733476964E-4</v>
      </c>
      <c r="L258" s="4">
        <v>45233</v>
      </c>
      <c r="M258" s="5">
        <v>1137.3499999999999</v>
      </c>
      <c r="N258" s="9">
        <f t="shared" si="27"/>
        <v>-3.2917144427631407E-3</v>
      </c>
      <c r="Q258" s="4">
        <v>45233</v>
      </c>
      <c r="R258" s="5">
        <v>2592.15</v>
      </c>
      <c r="S258" s="9">
        <f t="shared" si="28"/>
        <v>1.0490182968412805E-2</v>
      </c>
      <c r="V258" s="4">
        <v>45233</v>
      </c>
      <c r="W258" s="3">
        <v>18.25</v>
      </c>
      <c r="X258" s="9">
        <f t="shared" si="29"/>
        <v>0</v>
      </c>
      <c r="AA258" s="4">
        <v>45233</v>
      </c>
      <c r="AB258" s="5">
        <v>19230.599999999999</v>
      </c>
      <c r="AC258" s="2">
        <f t="shared" si="30"/>
        <v>5.0751011147600316E-3</v>
      </c>
      <c r="AF258" s="19">
        <f t="shared" si="31"/>
        <v>197</v>
      </c>
      <c r="AG258" s="21">
        <v>1.5146585094056675E-2</v>
      </c>
      <c r="AH258" s="21">
        <v>-3.5397013172113884E-3</v>
      </c>
    </row>
    <row r="259" spans="2:34" ht="17.850000000000001" customHeight="1">
      <c r="B259" s="4">
        <v>45232</v>
      </c>
      <c r="C259" s="5">
        <v>1128.55</v>
      </c>
      <c r="D259" s="9">
        <f t="shared" si="25"/>
        <v>1.828678593548589E-2</v>
      </c>
      <c r="G259" s="4">
        <v>45232</v>
      </c>
      <c r="H259" s="5">
        <v>1612.2</v>
      </c>
      <c r="I259" s="9">
        <f t="shared" si="26"/>
        <v>7.8148505508989635E-3</v>
      </c>
      <c r="L259" s="4">
        <v>45232</v>
      </c>
      <c r="M259" s="5">
        <v>1141.0999999999999</v>
      </c>
      <c r="N259" s="9">
        <f t="shared" si="27"/>
        <v>-1.3144346854426122E-4</v>
      </c>
      <c r="Q259" s="4">
        <v>45232</v>
      </c>
      <c r="R259" s="5">
        <v>2565.1</v>
      </c>
      <c r="S259" s="9">
        <f t="shared" si="28"/>
        <v>5.8256767502559243E-3</v>
      </c>
      <c r="V259" s="4">
        <v>45232</v>
      </c>
      <c r="W259" s="3">
        <v>18.25</v>
      </c>
      <c r="X259" s="9">
        <f t="shared" si="29"/>
        <v>4.7694873808017242E-2</v>
      </c>
      <c r="AA259" s="4">
        <v>45232</v>
      </c>
      <c r="AB259" s="5">
        <v>19133.25</v>
      </c>
      <c r="AC259" s="2">
        <f t="shared" si="30"/>
        <v>7.5598958250219696E-3</v>
      </c>
      <c r="AF259" s="19">
        <f t="shared" si="31"/>
        <v>198</v>
      </c>
      <c r="AG259" s="21">
        <v>1.5365270604475829E-2</v>
      </c>
      <c r="AH259" s="21">
        <v>4.6450888163777501E-2</v>
      </c>
    </row>
    <row r="260" spans="2:34" ht="17.850000000000001" customHeight="1">
      <c r="B260" s="4">
        <v>45231</v>
      </c>
      <c r="C260" s="5">
        <v>1108.0999999999999</v>
      </c>
      <c r="D260" s="9">
        <f t="shared" ref="D260:D323" si="32">LN(C260/C261)</f>
        <v>-1.0815767950658689E-2</v>
      </c>
      <c r="G260" s="4">
        <v>45231</v>
      </c>
      <c r="H260" s="5">
        <v>1599.65</v>
      </c>
      <c r="I260" s="9">
        <f t="shared" ref="I260:I323" si="33">LN(H260/H261)</f>
        <v>8.7557465176541221E-4</v>
      </c>
      <c r="L260" s="4">
        <v>45231</v>
      </c>
      <c r="M260" s="5">
        <v>1141.25</v>
      </c>
      <c r="N260" s="9">
        <f t="shared" ref="N260:N323" si="34">LN(M260/M261)</f>
        <v>1.8215278819258121E-2</v>
      </c>
      <c r="Q260" s="4">
        <v>45231</v>
      </c>
      <c r="R260" s="5">
        <v>2550.1999999999998</v>
      </c>
      <c r="S260" s="9">
        <f t="shared" ref="S260:S323" si="35">LN(R260/R261)</f>
        <v>-3.7330690157960811E-2</v>
      </c>
      <c r="V260" s="4">
        <v>45231</v>
      </c>
      <c r="W260" s="3">
        <v>17.399999999999999</v>
      </c>
      <c r="X260" s="9">
        <f t="shared" ref="X260:X323" si="36">LN(W260/W261)</f>
        <v>1.739174271186902E-2</v>
      </c>
      <c r="AA260" s="4">
        <v>45231</v>
      </c>
      <c r="AB260" s="5">
        <v>18989.150000000001</v>
      </c>
      <c r="AC260" s="2">
        <f t="shared" ref="AC260:AC323" si="37">LN(AB260/AB261)</f>
        <v>-4.7519380175908114E-3</v>
      </c>
      <c r="AF260" s="19">
        <f t="shared" si="31"/>
        <v>199</v>
      </c>
      <c r="AG260" s="21">
        <v>1.6575552113505573E-2</v>
      </c>
      <c r="AH260" s="21">
        <v>0.11728535964185888</v>
      </c>
    </row>
    <row r="261" spans="2:34" ht="17.850000000000001" customHeight="1">
      <c r="B261" s="4">
        <v>45230</v>
      </c>
      <c r="C261" s="5">
        <v>1120.1500000000001</v>
      </c>
      <c r="D261" s="9">
        <f t="shared" si="32"/>
        <v>4.2943479101476747E-3</v>
      </c>
      <c r="G261" s="4">
        <v>45230</v>
      </c>
      <c r="H261" s="5">
        <v>1598.25</v>
      </c>
      <c r="I261" s="9">
        <f t="shared" si="33"/>
        <v>5.3325094993191217E-3</v>
      </c>
      <c r="L261" s="4">
        <v>45230</v>
      </c>
      <c r="M261" s="5">
        <v>1120.6500000000001</v>
      </c>
      <c r="N261" s="9">
        <f t="shared" si="34"/>
        <v>-5.4728829122974937E-3</v>
      </c>
      <c r="Q261" s="4">
        <v>45230</v>
      </c>
      <c r="R261" s="5">
        <v>2647.2</v>
      </c>
      <c r="S261" s="9">
        <f t="shared" si="35"/>
        <v>5.3596075458584311E-3</v>
      </c>
      <c r="V261" s="4">
        <v>45230</v>
      </c>
      <c r="W261" s="3">
        <v>17.100000000000001</v>
      </c>
      <c r="X261" s="9">
        <f t="shared" si="36"/>
        <v>8.8106296821551262E-3</v>
      </c>
      <c r="AA261" s="4">
        <v>45230</v>
      </c>
      <c r="AB261" s="5">
        <v>19079.599999999999</v>
      </c>
      <c r="AC261" s="2">
        <f t="shared" si="37"/>
        <v>-3.207705423086861E-3</v>
      </c>
      <c r="AF261" s="19">
        <f t="shared" si="31"/>
        <v>200</v>
      </c>
      <c r="AG261" s="21">
        <v>1.4397227525694287E-2</v>
      </c>
      <c r="AH261" s="21">
        <v>0.17390533775301692</v>
      </c>
    </row>
    <row r="262" spans="2:34" ht="17.850000000000001" customHeight="1">
      <c r="B262" s="4">
        <v>45229</v>
      </c>
      <c r="C262" s="5">
        <v>1115.3499999999999</v>
      </c>
      <c r="D262" s="9">
        <f t="shared" si="32"/>
        <v>-1.1056240305714529E-2</v>
      </c>
      <c r="G262" s="4">
        <v>45229</v>
      </c>
      <c r="H262" s="5">
        <v>1589.75</v>
      </c>
      <c r="I262" s="9">
        <f t="shared" si="33"/>
        <v>-9.9518878562175339E-3</v>
      </c>
      <c r="L262" s="4">
        <v>45229</v>
      </c>
      <c r="M262" s="5">
        <v>1126.8</v>
      </c>
      <c r="N262" s="9">
        <f t="shared" si="34"/>
        <v>2.8262163652596414E-2</v>
      </c>
      <c r="Q262" s="4">
        <v>45229</v>
      </c>
      <c r="R262" s="5">
        <v>2633.05</v>
      </c>
      <c r="S262" s="9">
        <f t="shared" si="35"/>
        <v>-4.9331667129063526E-2</v>
      </c>
      <c r="V262" s="4">
        <v>45229</v>
      </c>
      <c r="W262" s="3">
        <v>16.95</v>
      </c>
      <c r="X262" s="9">
        <f t="shared" si="36"/>
        <v>8.8889474172459942E-3</v>
      </c>
      <c r="AA262" s="4">
        <v>45229</v>
      </c>
      <c r="AB262" s="5">
        <v>19140.900000000001</v>
      </c>
      <c r="AC262" s="2">
        <f t="shared" si="37"/>
        <v>4.9046726660236838E-3</v>
      </c>
      <c r="AF262" s="19">
        <f t="shared" si="31"/>
        <v>201</v>
      </c>
      <c r="AG262" s="21">
        <v>1.5493141891493124E-2</v>
      </c>
      <c r="AH262" s="21">
        <v>0.22067613441394129</v>
      </c>
    </row>
    <row r="263" spans="2:34" ht="17.850000000000001" customHeight="1">
      <c r="B263" s="4">
        <v>45226</v>
      </c>
      <c r="C263" s="5">
        <v>1127.75</v>
      </c>
      <c r="D263" s="9">
        <f t="shared" si="32"/>
        <v>2.4732515847147474E-2</v>
      </c>
      <c r="G263" s="4">
        <v>45226</v>
      </c>
      <c r="H263" s="5">
        <v>1605.65</v>
      </c>
      <c r="I263" s="9">
        <f t="shared" si="33"/>
        <v>1.8924241353141094E-2</v>
      </c>
      <c r="L263" s="4">
        <v>45226</v>
      </c>
      <c r="M263" s="5">
        <v>1095.4000000000001</v>
      </c>
      <c r="N263" s="9">
        <f t="shared" si="34"/>
        <v>2.2013394968936228E-2</v>
      </c>
      <c r="Q263" s="4">
        <v>45226</v>
      </c>
      <c r="R263" s="5">
        <v>2766.2</v>
      </c>
      <c r="S263" s="9">
        <f t="shared" si="35"/>
        <v>3.9768907632849126E-2</v>
      </c>
      <c r="V263" s="4">
        <v>45226</v>
      </c>
      <c r="W263" s="3">
        <v>16.8</v>
      </c>
      <c r="X263" s="9">
        <f t="shared" si="36"/>
        <v>1.8018505502678431E-2</v>
      </c>
      <c r="AA263" s="4">
        <v>45226</v>
      </c>
      <c r="AB263" s="5">
        <v>19047.25</v>
      </c>
      <c r="AC263" s="2">
        <f t="shared" si="37"/>
        <v>1.0025278863763394E-2</v>
      </c>
      <c r="AF263" s="19">
        <f t="shared" si="31"/>
        <v>202</v>
      </c>
      <c r="AG263" s="21">
        <v>2.074693854614245E-2</v>
      </c>
      <c r="AH263" s="21">
        <v>0.50232848635515304</v>
      </c>
    </row>
    <row r="264" spans="2:34" ht="17.850000000000001" customHeight="1">
      <c r="B264" s="4">
        <v>45225</v>
      </c>
      <c r="C264" s="5">
        <v>1100.2</v>
      </c>
      <c r="D264" s="9">
        <f t="shared" si="32"/>
        <v>-2.1336973252191523E-3</v>
      </c>
      <c r="G264" s="4">
        <v>45225</v>
      </c>
      <c r="H264" s="5">
        <v>1575.55</v>
      </c>
      <c r="I264" s="9">
        <f t="shared" si="33"/>
        <v>-2.7327782442552878E-2</v>
      </c>
      <c r="L264" s="4">
        <v>45225</v>
      </c>
      <c r="M264" s="5">
        <v>1071.55</v>
      </c>
      <c r="N264" s="9">
        <f t="shared" si="34"/>
        <v>8.6964716699860903E-2</v>
      </c>
      <c r="Q264" s="4">
        <v>45225</v>
      </c>
      <c r="R264" s="5">
        <v>2658.35</v>
      </c>
      <c r="S264" s="9">
        <f t="shared" si="35"/>
        <v>-1.2541634414363505E-2</v>
      </c>
      <c r="V264" s="4">
        <v>45225</v>
      </c>
      <c r="W264" s="3">
        <v>16.5</v>
      </c>
      <c r="X264" s="9">
        <f t="shared" si="36"/>
        <v>1.2195273093818206E-2</v>
      </c>
      <c r="AA264" s="4">
        <v>45225</v>
      </c>
      <c r="AB264" s="5">
        <v>18857.25</v>
      </c>
      <c r="AC264" s="2">
        <f t="shared" si="37"/>
        <v>-1.3949893667133624E-2</v>
      </c>
      <c r="AF264" s="19">
        <f t="shared" si="31"/>
        <v>203</v>
      </c>
      <c r="AG264" s="21">
        <v>1.4550985291929049E-2</v>
      </c>
      <c r="AH264" s="21">
        <v>0.16926568826518212</v>
      </c>
    </row>
    <row r="265" spans="2:34" ht="17.850000000000001" customHeight="1">
      <c r="B265" s="4">
        <v>45224</v>
      </c>
      <c r="C265" s="5">
        <v>1102.55</v>
      </c>
      <c r="D265" s="9">
        <f t="shared" si="32"/>
        <v>-3.0371679278915105E-2</v>
      </c>
      <c r="G265" s="4">
        <v>45224</v>
      </c>
      <c r="H265" s="5">
        <v>1619.2</v>
      </c>
      <c r="I265" s="9">
        <f t="shared" si="33"/>
        <v>1.2359413265305558E-3</v>
      </c>
      <c r="L265" s="4">
        <v>45224</v>
      </c>
      <c r="M265" s="3">
        <v>982.3</v>
      </c>
      <c r="N265" s="9">
        <f t="shared" si="34"/>
        <v>-8.0927209768296024E-2</v>
      </c>
      <c r="Q265" s="4">
        <v>45224</v>
      </c>
      <c r="R265" s="5">
        <v>2691.9</v>
      </c>
      <c r="S265" s="9">
        <f t="shared" si="35"/>
        <v>1.0221054401688698E-3</v>
      </c>
      <c r="V265" s="4">
        <v>45224</v>
      </c>
      <c r="W265" s="3">
        <v>16.3</v>
      </c>
      <c r="X265" s="9">
        <f t="shared" si="36"/>
        <v>-2.4243611609992739E-2</v>
      </c>
      <c r="AA265" s="4">
        <v>45224</v>
      </c>
      <c r="AB265" s="5">
        <v>19122.150000000001</v>
      </c>
      <c r="AC265" s="2">
        <f t="shared" si="37"/>
        <v>-8.3117036978903082E-3</v>
      </c>
      <c r="AF265" s="19">
        <f t="shared" si="31"/>
        <v>204</v>
      </c>
      <c r="AG265" s="21">
        <v>1.4618422919432552E-2</v>
      </c>
      <c r="AH265" s="21">
        <v>5.4507829291470342E-2</v>
      </c>
    </row>
    <row r="266" spans="2:34" ht="17.850000000000001" customHeight="1">
      <c r="B266" s="4">
        <v>45222</v>
      </c>
      <c r="C266" s="5">
        <v>1136.55</v>
      </c>
      <c r="D266" s="9">
        <f t="shared" si="32"/>
        <v>-4.8348043702215335E-2</v>
      </c>
      <c r="G266" s="4">
        <v>45222</v>
      </c>
      <c r="H266" s="5">
        <v>1617.2</v>
      </c>
      <c r="I266" s="9">
        <f t="shared" si="33"/>
        <v>-4.7104469187473463E-2</v>
      </c>
      <c r="L266" s="4">
        <v>45222</v>
      </c>
      <c r="M266" s="5">
        <v>1065.0999999999999</v>
      </c>
      <c r="N266" s="9">
        <f t="shared" si="34"/>
        <v>-7.4386243986864733E-2</v>
      </c>
      <c r="Q266" s="4">
        <v>45222</v>
      </c>
      <c r="R266" s="5">
        <v>2689.15</v>
      </c>
      <c r="S266" s="9">
        <f t="shared" si="35"/>
        <v>-1.2141745679458528E-2</v>
      </c>
      <c r="V266" s="4">
        <v>45222</v>
      </c>
      <c r="W266" s="3">
        <v>16.7</v>
      </c>
      <c r="X266" s="9">
        <f t="shared" si="36"/>
        <v>-0.10236201266156972</v>
      </c>
      <c r="AA266" s="4">
        <v>45222</v>
      </c>
      <c r="AB266" s="5">
        <v>19281.75</v>
      </c>
      <c r="AC266" s="2">
        <f t="shared" si="37"/>
        <v>-1.3440203963636189E-2</v>
      </c>
      <c r="AF266" s="19">
        <f t="shared" si="31"/>
        <v>205</v>
      </c>
      <c r="AG266" s="21">
        <v>1.4821456679593564E-2</v>
      </c>
      <c r="AH266" s="21">
        <v>0.1577780463152772</v>
      </c>
    </row>
    <row r="267" spans="2:34" ht="17.850000000000001" customHeight="1">
      <c r="B267" s="4">
        <v>45219</v>
      </c>
      <c r="C267" s="5">
        <v>1192.8499999999999</v>
      </c>
      <c r="D267" s="9">
        <f t="shared" si="32"/>
        <v>-4.5584839407634432E-3</v>
      </c>
      <c r="G267" s="4">
        <v>45219</v>
      </c>
      <c r="H267" s="5">
        <v>1695.2</v>
      </c>
      <c r="I267" s="9">
        <f t="shared" si="33"/>
        <v>-2.8695914769601535E-2</v>
      </c>
      <c r="L267" s="4">
        <v>45219</v>
      </c>
      <c r="M267" s="5">
        <v>1147.3499999999999</v>
      </c>
      <c r="N267" s="9">
        <f t="shared" si="34"/>
        <v>-2.1786967122500522E-4</v>
      </c>
      <c r="Q267" s="4">
        <v>45219</v>
      </c>
      <c r="R267" s="5">
        <v>2722</v>
      </c>
      <c r="S267" s="9">
        <f t="shared" si="35"/>
        <v>-1.3628240517221111E-2</v>
      </c>
      <c r="V267" s="4">
        <v>45219</v>
      </c>
      <c r="W267" s="3">
        <v>18.5</v>
      </c>
      <c r="X267" s="9">
        <f t="shared" si="36"/>
        <v>-8.0754140055453068E-3</v>
      </c>
      <c r="AA267" s="4">
        <v>45219</v>
      </c>
      <c r="AB267" s="5">
        <v>19542.650000000001</v>
      </c>
      <c r="AC267" s="2">
        <f t="shared" si="37"/>
        <v>-4.1897202656687891E-3</v>
      </c>
      <c r="AF267" s="19">
        <f t="shared" si="31"/>
        <v>206</v>
      </c>
      <c r="AG267" s="21">
        <v>1.7023373787496653E-2</v>
      </c>
      <c r="AH267" s="21">
        <v>0.13818525715287389</v>
      </c>
    </row>
    <row r="268" spans="2:34" ht="17.850000000000001" customHeight="1">
      <c r="B268" s="4">
        <v>45218</v>
      </c>
      <c r="C268" s="5">
        <v>1198.3</v>
      </c>
      <c r="D268" s="9">
        <f t="shared" si="32"/>
        <v>-5.5341865994603546E-3</v>
      </c>
      <c r="G268" s="4">
        <v>45218</v>
      </c>
      <c r="H268" s="5">
        <v>1744.55</v>
      </c>
      <c r="I268" s="9">
        <f t="shared" si="33"/>
        <v>-1.6176384350517017E-2</v>
      </c>
      <c r="L268" s="4">
        <v>45218</v>
      </c>
      <c r="M268" s="5">
        <v>1147.5999999999999</v>
      </c>
      <c r="N268" s="9">
        <f t="shared" si="34"/>
        <v>-1.0143569569146117E-2</v>
      </c>
      <c r="Q268" s="4">
        <v>45218</v>
      </c>
      <c r="R268" s="5">
        <v>2759.35</v>
      </c>
      <c r="S268" s="9">
        <f t="shared" si="35"/>
        <v>-1.20674350815385E-2</v>
      </c>
      <c r="V268" s="4">
        <v>45218</v>
      </c>
      <c r="W268" s="3">
        <v>18.649999999999999</v>
      </c>
      <c r="X268" s="9">
        <f t="shared" si="36"/>
        <v>2.7175585378964816E-2</v>
      </c>
      <c r="AA268" s="4">
        <v>45218</v>
      </c>
      <c r="AB268" s="5">
        <v>19624.7</v>
      </c>
      <c r="AC268" s="2">
        <f t="shared" si="37"/>
        <v>-2.3615766348855094E-3</v>
      </c>
      <c r="AF268" s="19">
        <f t="shared" si="31"/>
        <v>207</v>
      </c>
      <c r="AG268" s="21">
        <v>1.5027811674174357E-2</v>
      </c>
      <c r="AH268" s="21">
        <v>0.15339900417263455</v>
      </c>
    </row>
    <row r="269" spans="2:34" ht="17.850000000000001" customHeight="1">
      <c r="B269" s="4">
        <v>45217</v>
      </c>
      <c r="C269" s="5">
        <v>1204.95</v>
      </c>
      <c r="D269" s="9">
        <f t="shared" si="32"/>
        <v>4.1165155118394817E-3</v>
      </c>
      <c r="G269" s="4">
        <v>45217</v>
      </c>
      <c r="H269" s="5">
        <v>1773</v>
      </c>
      <c r="I269" s="9">
        <f t="shared" si="33"/>
        <v>6.9899680413653235E-3</v>
      </c>
      <c r="L269" s="4">
        <v>45217</v>
      </c>
      <c r="M269" s="5">
        <v>1159.3</v>
      </c>
      <c r="N269" s="9">
        <f t="shared" si="34"/>
        <v>9.4902452139318458E-3</v>
      </c>
      <c r="Q269" s="4">
        <v>45217</v>
      </c>
      <c r="R269" s="5">
        <v>2792.85</v>
      </c>
      <c r="S269" s="9">
        <f t="shared" si="35"/>
        <v>-1.024152011167127E-2</v>
      </c>
      <c r="V269" s="4">
        <v>45217</v>
      </c>
      <c r="W269" s="3">
        <v>18.149999999999999</v>
      </c>
      <c r="X269" s="9">
        <f t="shared" si="36"/>
        <v>-2.1799228342584517E-2</v>
      </c>
      <c r="AA269" s="4">
        <v>45217</v>
      </c>
      <c r="AB269" s="5">
        <v>19671.099999999999</v>
      </c>
      <c r="AC269" s="2">
        <f t="shared" si="37"/>
        <v>-7.112023615253143E-3</v>
      </c>
      <c r="AF269" s="19">
        <f t="shared" si="31"/>
        <v>208</v>
      </c>
      <c r="AG269" s="21">
        <v>1.6885800163316592E-2</v>
      </c>
      <c r="AH269" s="21">
        <v>0.10305561670049902</v>
      </c>
    </row>
    <row r="270" spans="2:34" ht="17.850000000000001" customHeight="1">
      <c r="B270" s="4">
        <v>45216</v>
      </c>
      <c r="C270" s="5">
        <v>1200</v>
      </c>
      <c r="D270" s="9">
        <f t="shared" si="32"/>
        <v>-4.166579863518188E-5</v>
      </c>
      <c r="G270" s="4">
        <v>45216</v>
      </c>
      <c r="H270" s="5">
        <v>1760.65</v>
      </c>
      <c r="I270" s="9">
        <f t="shared" si="33"/>
        <v>9.6450924631667437E-3</v>
      </c>
      <c r="L270" s="4">
        <v>45216</v>
      </c>
      <c r="M270" s="5">
        <v>1148.3499999999999</v>
      </c>
      <c r="N270" s="9">
        <f t="shared" si="34"/>
        <v>1.3677824915176221E-2</v>
      </c>
      <c r="Q270" s="4">
        <v>45216</v>
      </c>
      <c r="R270" s="5">
        <v>2821.6</v>
      </c>
      <c r="S270" s="9">
        <f t="shared" si="35"/>
        <v>6.0267661134655835E-4</v>
      </c>
      <c r="V270" s="4">
        <v>45216</v>
      </c>
      <c r="W270" s="3">
        <v>18.55</v>
      </c>
      <c r="X270" s="9">
        <f t="shared" si="36"/>
        <v>8.1191244385044117E-3</v>
      </c>
      <c r="AA270" s="4">
        <v>45216</v>
      </c>
      <c r="AB270" s="5">
        <v>19811.5</v>
      </c>
      <c r="AC270" s="2">
        <f t="shared" si="37"/>
        <v>4.0335636613206176E-3</v>
      </c>
      <c r="AF270" s="19">
        <f t="shared" si="31"/>
        <v>209</v>
      </c>
      <c r="AG270" s="21">
        <v>1.7147529656239384E-2</v>
      </c>
      <c r="AH270" s="21">
        <v>0.32023309620624807</v>
      </c>
    </row>
    <row r="271" spans="2:34" ht="17.850000000000001" customHeight="1">
      <c r="B271" s="4">
        <v>45215</v>
      </c>
      <c r="C271" s="5">
        <v>1200.05</v>
      </c>
      <c r="D271" s="9">
        <f t="shared" si="32"/>
        <v>2.5002083637186873E-4</v>
      </c>
      <c r="G271" s="4">
        <v>45215</v>
      </c>
      <c r="H271" s="5">
        <v>1743.75</v>
      </c>
      <c r="I271" s="9">
        <f t="shared" si="33"/>
        <v>-5.2050680920401231E-3</v>
      </c>
      <c r="L271" s="4">
        <v>45215</v>
      </c>
      <c r="M271" s="5">
        <v>1132.75</v>
      </c>
      <c r="N271" s="9">
        <f t="shared" si="34"/>
        <v>-2.1700591770026392E-2</v>
      </c>
      <c r="Q271" s="4">
        <v>45215</v>
      </c>
      <c r="R271" s="5">
        <v>2819.9</v>
      </c>
      <c r="S271" s="9">
        <f t="shared" si="35"/>
        <v>-2.1077809689974132E-3</v>
      </c>
      <c r="V271" s="4">
        <v>45215</v>
      </c>
      <c r="W271" s="3">
        <v>18.399999999999999</v>
      </c>
      <c r="X271" s="9">
        <f t="shared" si="36"/>
        <v>3.5965148693515088E-2</v>
      </c>
      <c r="AA271" s="4">
        <v>45215</v>
      </c>
      <c r="AB271" s="5">
        <v>19731.75</v>
      </c>
      <c r="AC271" s="2">
        <f t="shared" si="37"/>
        <v>-9.7764097466312354E-4</v>
      </c>
      <c r="AF271" s="19">
        <f t="shared" si="31"/>
        <v>210</v>
      </c>
      <c r="AG271" s="21">
        <v>1.5733826144211586E-2</v>
      </c>
      <c r="AH271" s="21">
        <v>0.13084373105434272</v>
      </c>
    </row>
    <row r="272" spans="2:34" ht="17.850000000000001" customHeight="1">
      <c r="B272" s="4">
        <v>45212</v>
      </c>
      <c r="C272" s="5">
        <v>1199.75</v>
      </c>
      <c r="D272" s="9">
        <f t="shared" si="32"/>
        <v>-7.9284780528748964E-3</v>
      </c>
      <c r="G272" s="4">
        <v>45212</v>
      </c>
      <c r="H272" s="5">
        <v>1752.85</v>
      </c>
      <c r="I272" s="9">
        <f t="shared" si="33"/>
        <v>-7.4174407573627914E-3</v>
      </c>
      <c r="L272" s="4">
        <v>45212</v>
      </c>
      <c r="M272" s="5">
        <v>1157.5999999999999</v>
      </c>
      <c r="N272" s="9">
        <f t="shared" si="34"/>
        <v>-1.351400905132993E-2</v>
      </c>
      <c r="Q272" s="4">
        <v>45212</v>
      </c>
      <c r="R272" s="5">
        <v>2825.85</v>
      </c>
      <c r="S272" s="9">
        <f t="shared" si="35"/>
        <v>-3.2503694111383091E-3</v>
      </c>
      <c r="V272" s="4">
        <v>45212</v>
      </c>
      <c r="W272" s="3">
        <v>17.75</v>
      </c>
      <c r="X272" s="9">
        <f t="shared" si="36"/>
        <v>-1.3986241974739839E-2</v>
      </c>
      <c r="AA272" s="4">
        <v>45212</v>
      </c>
      <c r="AB272" s="5">
        <v>19751.05</v>
      </c>
      <c r="AC272" s="2">
        <f t="shared" si="37"/>
        <v>-2.1722069835914395E-3</v>
      </c>
      <c r="AF272" s="19">
        <f t="shared" si="31"/>
        <v>211</v>
      </c>
      <c r="AG272" s="21">
        <v>1.5192443351762543E-2</v>
      </c>
      <c r="AH272" s="21">
        <v>-1.2682516772286975E-2</v>
      </c>
    </row>
    <row r="273" spans="2:34" ht="17.850000000000001" customHeight="1">
      <c r="B273" s="4">
        <v>45211</v>
      </c>
      <c r="C273" s="5">
        <v>1209.3</v>
      </c>
      <c r="D273" s="9">
        <f t="shared" si="32"/>
        <v>-1.5286416660111311E-3</v>
      </c>
      <c r="G273" s="4">
        <v>45211</v>
      </c>
      <c r="H273" s="5">
        <v>1765.9</v>
      </c>
      <c r="I273" s="9">
        <f t="shared" si="33"/>
        <v>4.0270020491479069E-2</v>
      </c>
      <c r="L273" s="4">
        <v>45211</v>
      </c>
      <c r="M273" s="5">
        <v>1173.3499999999999</v>
      </c>
      <c r="N273" s="9">
        <f t="shared" si="34"/>
        <v>7.9666363392190145E-2</v>
      </c>
      <c r="Q273" s="4">
        <v>45211</v>
      </c>
      <c r="R273" s="5">
        <v>2835.05</v>
      </c>
      <c r="S273" s="9">
        <f t="shared" si="35"/>
        <v>2.4693971268820029E-4</v>
      </c>
      <c r="V273" s="4">
        <v>45211</v>
      </c>
      <c r="W273" s="3">
        <v>18</v>
      </c>
      <c r="X273" s="9">
        <f t="shared" si="36"/>
        <v>-1.1049836186584935E-2</v>
      </c>
      <c r="AA273" s="4">
        <v>45211</v>
      </c>
      <c r="AB273" s="5">
        <v>19794</v>
      </c>
      <c r="AC273" s="2">
        <f t="shared" si="37"/>
        <v>-8.761443143344063E-4</v>
      </c>
      <c r="AF273" s="19">
        <f t="shared" si="31"/>
        <v>212</v>
      </c>
      <c r="AG273" s="21">
        <v>1.5650087485562098E-2</v>
      </c>
      <c r="AH273" s="21">
        <v>0.15868340760639216</v>
      </c>
    </row>
    <row r="274" spans="2:34" ht="17.850000000000001" customHeight="1">
      <c r="B274" s="4">
        <v>45210</v>
      </c>
      <c r="C274" s="5">
        <v>1211.1500000000001</v>
      </c>
      <c r="D274" s="9">
        <f t="shared" si="32"/>
        <v>6.128637344905704E-3</v>
      </c>
      <c r="G274" s="4">
        <v>45210</v>
      </c>
      <c r="H274" s="5">
        <v>1696.2</v>
      </c>
      <c r="I274" s="9">
        <f t="shared" si="33"/>
        <v>5.2904703040837575E-3</v>
      </c>
      <c r="L274" s="4">
        <v>45210</v>
      </c>
      <c r="M274" s="5">
        <v>1083.5</v>
      </c>
      <c r="N274" s="9">
        <f t="shared" si="34"/>
        <v>3.6985710215515868E-3</v>
      </c>
      <c r="Q274" s="4">
        <v>45210</v>
      </c>
      <c r="R274" s="5">
        <v>2834.35</v>
      </c>
      <c r="S274" s="9">
        <f t="shared" si="35"/>
        <v>5.7319926953470985E-3</v>
      </c>
      <c r="V274" s="4">
        <v>45210</v>
      </c>
      <c r="W274" s="3">
        <v>18.2</v>
      </c>
      <c r="X274" s="9">
        <f t="shared" si="36"/>
        <v>2.2223136784710041E-2</v>
      </c>
      <c r="AA274" s="4">
        <v>45210</v>
      </c>
      <c r="AB274" s="5">
        <v>19811.349999999999</v>
      </c>
      <c r="AC274" s="2">
        <f t="shared" si="37"/>
        <v>6.1517312470612808E-3</v>
      </c>
      <c r="AF274" s="19">
        <f t="shared" si="31"/>
        <v>213</v>
      </c>
      <c r="AG274" s="21">
        <v>1.6354293150840814E-2</v>
      </c>
      <c r="AH274" s="21">
        <v>0.27543779961451759</v>
      </c>
    </row>
    <row r="275" spans="2:34" ht="17.850000000000001" customHeight="1">
      <c r="B275" s="4">
        <v>45209</v>
      </c>
      <c r="C275" s="5">
        <v>1203.75</v>
      </c>
      <c r="D275" s="9">
        <f t="shared" si="32"/>
        <v>9.4316699500464063E-3</v>
      </c>
      <c r="G275" s="4">
        <v>45209</v>
      </c>
      <c r="H275" s="5">
        <v>1687.25</v>
      </c>
      <c r="I275" s="9">
        <f t="shared" si="33"/>
        <v>7.4062294785276752E-3</v>
      </c>
      <c r="L275" s="4">
        <v>45209</v>
      </c>
      <c r="M275" s="5">
        <v>1079.5</v>
      </c>
      <c r="N275" s="9">
        <f t="shared" si="34"/>
        <v>2.7279327185225487E-2</v>
      </c>
      <c r="Q275" s="4">
        <v>45209</v>
      </c>
      <c r="R275" s="5">
        <v>2818.15</v>
      </c>
      <c r="S275" s="9">
        <f t="shared" si="35"/>
        <v>4.6236278197571779E-3</v>
      </c>
      <c r="V275" s="4">
        <v>45209</v>
      </c>
      <c r="W275" s="3">
        <v>17.8</v>
      </c>
      <c r="X275" s="9">
        <f t="shared" si="36"/>
        <v>-2.8050509276086096E-3</v>
      </c>
      <c r="AA275" s="4">
        <v>45209</v>
      </c>
      <c r="AB275" s="5">
        <v>19689.849999999999</v>
      </c>
      <c r="AC275" s="2">
        <f t="shared" si="37"/>
        <v>9.0556761096549799E-3</v>
      </c>
      <c r="AF275" s="19">
        <f t="shared" si="31"/>
        <v>214</v>
      </c>
      <c r="AG275" s="21">
        <v>1.7487424307714414E-2</v>
      </c>
      <c r="AH275" s="21">
        <v>0.11353278959311644</v>
      </c>
    </row>
    <row r="276" spans="2:34" ht="17.850000000000001" customHeight="1">
      <c r="B276" s="4">
        <v>45208</v>
      </c>
      <c r="C276" s="5">
        <v>1192.45</v>
      </c>
      <c r="D276" s="9">
        <f t="shared" si="32"/>
        <v>-1.4321047387507623E-2</v>
      </c>
      <c r="G276" s="4">
        <v>45208</v>
      </c>
      <c r="H276" s="5">
        <v>1674.8</v>
      </c>
      <c r="I276" s="9">
        <f t="shared" si="33"/>
        <v>-1.7548722887139535E-2</v>
      </c>
      <c r="L276" s="4">
        <v>45208</v>
      </c>
      <c r="M276" s="5">
        <v>1050.45</v>
      </c>
      <c r="N276" s="9">
        <f t="shared" si="34"/>
        <v>1.1633883460228148E-2</v>
      </c>
      <c r="Q276" s="4">
        <v>45208</v>
      </c>
      <c r="R276" s="5">
        <v>2805.15</v>
      </c>
      <c r="S276" s="9">
        <f t="shared" si="35"/>
        <v>-2.2576231789440612E-2</v>
      </c>
      <c r="V276" s="4">
        <v>45208</v>
      </c>
      <c r="W276" s="3">
        <v>17.850000000000001</v>
      </c>
      <c r="X276" s="9">
        <f t="shared" si="36"/>
        <v>-5.4509405668371647E-2</v>
      </c>
      <c r="AA276" s="4">
        <v>45208</v>
      </c>
      <c r="AB276" s="5">
        <v>19512.349999999999</v>
      </c>
      <c r="AC276" s="2">
        <f t="shared" si="37"/>
        <v>-7.2078410705406432E-3</v>
      </c>
      <c r="AF276" s="19">
        <f t="shared" si="31"/>
        <v>215</v>
      </c>
      <c r="AG276" s="21">
        <v>1.4968010878715283E-2</v>
      </c>
      <c r="AH276" s="21">
        <v>0.11270668962477381</v>
      </c>
    </row>
    <row r="277" spans="2:34" ht="17.850000000000001" customHeight="1">
      <c r="B277" s="4">
        <v>45205</v>
      </c>
      <c r="C277" s="5">
        <v>1209.6500000000001</v>
      </c>
      <c r="D277" s="9">
        <f t="shared" si="32"/>
        <v>-4.1333416006043502E-5</v>
      </c>
      <c r="G277" s="4">
        <v>45205</v>
      </c>
      <c r="H277" s="5">
        <v>1704.45</v>
      </c>
      <c r="I277" s="9">
        <f t="shared" si="33"/>
        <v>-7.0379170671375929E-4</v>
      </c>
      <c r="L277" s="4">
        <v>45205</v>
      </c>
      <c r="M277" s="5">
        <v>1038.3</v>
      </c>
      <c r="N277" s="9">
        <f t="shared" si="34"/>
        <v>-1.3955393136128582E-3</v>
      </c>
      <c r="Q277" s="4">
        <v>45205</v>
      </c>
      <c r="R277" s="5">
        <v>2869.2</v>
      </c>
      <c r="S277" s="9">
        <f t="shared" si="35"/>
        <v>2.4950939879976918E-3</v>
      </c>
      <c r="V277" s="4">
        <v>45205</v>
      </c>
      <c r="W277" s="3">
        <v>18.850000000000001</v>
      </c>
      <c r="X277" s="9">
        <f t="shared" si="36"/>
        <v>-2.6490081715767307E-3</v>
      </c>
      <c r="AA277" s="4">
        <v>45205</v>
      </c>
      <c r="AB277" s="5">
        <v>19653.5</v>
      </c>
      <c r="AC277" s="2">
        <f t="shared" si="37"/>
        <v>5.4975680085460219E-3</v>
      </c>
      <c r="AF277" s="19">
        <f t="shared" si="31"/>
        <v>216</v>
      </c>
      <c r="AG277" s="21">
        <v>1.4622186165794934E-2</v>
      </c>
      <c r="AH277" s="21">
        <v>0.13337980413518108</v>
      </c>
    </row>
    <row r="278" spans="2:34" ht="17.850000000000001" customHeight="1">
      <c r="B278" s="4">
        <v>45204</v>
      </c>
      <c r="C278" s="5">
        <v>1209.7</v>
      </c>
      <c r="D278" s="9">
        <f t="shared" si="32"/>
        <v>-1.5281365906123622E-3</v>
      </c>
      <c r="G278" s="4">
        <v>45204</v>
      </c>
      <c r="H278" s="5">
        <v>1705.65</v>
      </c>
      <c r="I278" s="9">
        <f t="shared" si="33"/>
        <v>7.1193522637738333E-3</v>
      </c>
      <c r="L278" s="4">
        <v>45204</v>
      </c>
      <c r="M278" s="5">
        <v>1039.75</v>
      </c>
      <c r="N278" s="9">
        <f t="shared" si="34"/>
        <v>1.0052764567703789E-2</v>
      </c>
      <c r="Q278" s="4">
        <v>45204</v>
      </c>
      <c r="R278" s="5">
        <v>2862.05</v>
      </c>
      <c r="S278" s="9">
        <f t="shared" si="35"/>
        <v>-7.986748677918435E-3</v>
      </c>
      <c r="V278" s="4">
        <v>45204</v>
      </c>
      <c r="W278" s="3">
        <v>18.899999999999999</v>
      </c>
      <c r="X278" s="9">
        <f t="shared" si="36"/>
        <v>5.3050522296930981E-3</v>
      </c>
      <c r="AA278" s="4">
        <v>45204</v>
      </c>
      <c r="AB278" s="5">
        <v>19545.75</v>
      </c>
      <c r="AC278" s="2">
        <f t="shared" si="37"/>
        <v>5.625709872108961E-3</v>
      </c>
      <c r="AF278" s="19">
        <f t="shared" si="31"/>
        <v>217</v>
      </c>
      <c r="AG278" s="21">
        <v>1.6254257113761394E-2</v>
      </c>
      <c r="AH278" s="21">
        <v>0.26198666593740838</v>
      </c>
    </row>
    <row r="279" spans="2:34" ht="17.850000000000001" customHeight="1">
      <c r="B279" s="4">
        <v>45203</v>
      </c>
      <c r="C279" s="5">
        <v>1211.55</v>
      </c>
      <c r="D279" s="9">
        <f t="shared" si="32"/>
        <v>8.8708921966431185E-3</v>
      </c>
      <c r="G279" s="4">
        <v>45203</v>
      </c>
      <c r="H279" s="5">
        <v>1693.55</v>
      </c>
      <c r="I279" s="9">
        <f t="shared" si="33"/>
        <v>-1.2440379904363039E-2</v>
      </c>
      <c r="L279" s="4">
        <v>45203</v>
      </c>
      <c r="M279" s="5">
        <v>1029.3499999999999</v>
      </c>
      <c r="N279" s="9">
        <f t="shared" si="34"/>
        <v>-1.5185039545140614E-2</v>
      </c>
      <c r="Q279" s="4">
        <v>45203</v>
      </c>
      <c r="R279" s="5">
        <v>2885</v>
      </c>
      <c r="S279" s="9">
        <f t="shared" si="35"/>
        <v>1.1098010433661508E-3</v>
      </c>
      <c r="V279" s="4">
        <v>45203</v>
      </c>
      <c r="W279" s="3">
        <v>18.8</v>
      </c>
      <c r="X279" s="9">
        <f t="shared" si="36"/>
        <v>-2.3654190897889716E-2</v>
      </c>
      <c r="AA279" s="4">
        <v>45203</v>
      </c>
      <c r="AB279" s="5">
        <v>19436.099999999999</v>
      </c>
      <c r="AC279" s="2">
        <f t="shared" si="37"/>
        <v>-4.7555771219727006E-3</v>
      </c>
      <c r="AF279" s="19">
        <f t="shared" si="31"/>
        <v>218</v>
      </c>
      <c r="AG279" s="21">
        <v>1.5638169941574249E-2</v>
      </c>
      <c r="AH279" s="21">
        <v>8.3245545783510469E-2</v>
      </c>
    </row>
    <row r="280" spans="2:34" ht="17.850000000000001" customHeight="1">
      <c r="B280" s="4">
        <v>45202</v>
      </c>
      <c r="C280" s="5">
        <v>1200.8499999999999</v>
      </c>
      <c r="D280" s="9">
        <f t="shared" si="32"/>
        <v>-5.4396480025538946E-3</v>
      </c>
      <c r="G280" s="4">
        <v>45202</v>
      </c>
      <c r="H280" s="5">
        <v>1714.75</v>
      </c>
      <c r="I280" s="9">
        <f t="shared" si="33"/>
        <v>-1.2821635349183078E-3</v>
      </c>
      <c r="L280" s="4">
        <v>45202</v>
      </c>
      <c r="M280" s="5">
        <v>1045.0999999999999</v>
      </c>
      <c r="N280" s="9">
        <f t="shared" si="34"/>
        <v>2.2990718049105195E-3</v>
      </c>
      <c r="Q280" s="4">
        <v>45202</v>
      </c>
      <c r="R280" s="5">
        <v>2881.8</v>
      </c>
      <c r="S280" s="9">
        <f t="shared" si="35"/>
        <v>3.9637060343566417E-3</v>
      </c>
      <c r="V280" s="4">
        <v>45202</v>
      </c>
      <c r="W280" s="3">
        <v>19.25</v>
      </c>
      <c r="X280" s="9">
        <f t="shared" si="36"/>
        <v>0</v>
      </c>
      <c r="AA280" s="4">
        <v>45202</v>
      </c>
      <c r="AB280" s="5">
        <v>19528.75</v>
      </c>
      <c r="AC280" s="2">
        <f t="shared" si="37"/>
        <v>-5.5940023911736723E-3</v>
      </c>
      <c r="AF280" s="19">
        <f t="shared" si="31"/>
        <v>219</v>
      </c>
      <c r="AG280" s="21">
        <v>1.3888131402044703E-2</v>
      </c>
      <c r="AH280" s="21">
        <v>0.12388518810508771</v>
      </c>
    </row>
    <row r="281" spans="2:34" ht="17.850000000000001" customHeight="1">
      <c r="B281" s="4">
        <v>45198</v>
      </c>
      <c r="C281" s="5">
        <v>1207.4000000000001</v>
      </c>
      <c r="D281" s="9">
        <f t="shared" si="32"/>
        <v>3.4430581791072053E-3</v>
      </c>
      <c r="G281" s="4">
        <v>45198</v>
      </c>
      <c r="H281" s="5">
        <v>1716.95</v>
      </c>
      <c r="I281" s="9">
        <f t="shared" si="33"/>
        <v>5.314191436464318E-3</v>
      </c>
      <c r="L281" s="4">
        <v>45198</v>
      </c>
      <c r="M281" s="5">
        <v>1042.7</v>
      </c>
      <c r="N281" s="9">
        <f t="shared" si="34"/>
        <v>2.8798565735915709E-2</v>
      </c>
      <c r="Q281" s="4">
        <v>45198</v>
      </c>
      <c r="R281" s="5">
        <v>2870.4</v>
      </c>
      <c r="S281" s="9">
        <f t="shared" si="35"/>
        <v>1.7259869867067108E-3</v>
      </c>
      <c r="V281" s="4">
        <v>45198</v>
      </c>
      <c r="W281" s="3">
        <v>19.25</v>
      </c>
      <c r="X281" s="9">
        <f t="shared" si="36"/>
        <v>5.2083451071382597E-3</v>
      </c>
      <c r="AA281" s="4">
        <v>45198</v>
      </c>
      <c r="AB281" s="5">
        <v>19638.3</v>
      </c>
      <c r="AC281" s="2">
        <f t="shared" si="37"/>
        <v>5.860311931494425E-3</v>
      </c>
      <c r="AF281" s="19">
        <f t="shared" si="31"/>
        <v>220</v>
      </c>
      <c r="AG281" s="21">
        <v>1.5847991720387592E-2</v>
      </c>
      <c r="AH281" s="21">
        <v>0.23666607125923514</v>
      </c>
    </row>
    <row r="282" spans="2:34" ht="17.850000000000001" customHeight="1">
      <c r="B282" s="4">
        <v>45197</v>
      </c>
      <c r="C282" s="5">
        <v>1203.25</v>
      </c>
      <c r="D282" s="9">
        <f t="shared" si="32"/>
        <v>8.6808274355113287E-3</v>
      </c>
      <c r="G282" s="4">
        <v>45197</v>
      </c>
      <c r="H282" s="5">
        <v>1707.85</v>
      </c>
      <c r="I282" s="9">
        <f t="shared" si="33"/>
        <v>-4.2361184601505007E-3</v>
      </c>
      <c r="L282" s="4">
        <v>45197</v>
      </c>
      <c r="M282" s="5">
        <v>1013.1</v>
      </c>
      <c r="N282" s="9">
        <f t="shared" si="34"/>
        <v>-1.0066622365826611E-2</v>
      </c>
      <c r="Q282" s="4">
        <v>45197</v>
      </c>
      <c r="R282" s="5">
        <v>2865.45</v>
      </c>
      <c r="S282" s="9">
        <f t="shared" si="35"/>
        <v>-1.6561053390647732E-2</v>
      </c>
      <c r="V282" s="4">
        <v>45197</v>
      </c>
      <c r="W282" s="3">
        <v>19.149999999999999</v>
      </c>
      <c r="X282" s="9">
        <f t="shared" si="36"/>
        <v>-2.6075634070809417E-3</v>
      </c>
      <c r="AA282" s="4">
        <v>45197</v>
      </c>
      <c r="AB282" s="5">
        <v>19523.55</v>
      </c>
      <c r="AC282" s="2">
        <f t="shared" si="37"/>
        <v>-9.8318834812623906E-3</v>
      </c>
      <c r="AF282" s="19">
        <f t="shared" si="31"/>
        <v>221</v>
      </c>
      <c r="AG282" s="21">
        <v>1.4231489938602527E-2</v>
      </c>
      <c r="AH282" s="21">
        <v>7.0887856404778571E-2</v>
      </c>
    </row>
    <row r="283" spans="2:34" ht="17.850000000000001" customHeight="1">
      <c r="B283" s="4">
        <v>45196</v>
      </c>
      <c r="C283" s="5">
        <v>1192.8499999999999</v>
      </c>
      <c r="D283" s="9">
        <f t="shared" si="32"/>
        <v>-6.4343833590782707E-3</v>
      </c>
      <c r="G283" s="4">
        <v>45196</v>
      </c>
      <c r="H283" s="5">
        <v>1715.1</v>
      </c>
      <c r="I283" s="9">
        <f t="shared" si="33"/>
        <v>1.5956613073919535E-2</v>
      </c>
      <c r="L283" s="4">
        <v>45196</v>
      </c>
      <c r="M283" s="5">
        <v>1023.35</v>
      </c>
      <c r="N283" s="9">
        <f t="shared" si="34"/>
        <v>1.9338573164487009E-2</v>
      </c>
      <c r="Q283" s="4">
        <v>45196</v>
      </c>
      <c r="R283" s="5">
        <v>2913.3</v>
      </c>
      <c r="S283" s="9">
        <f t="shared" si="35"/>
        <v>-1.4577637060225006E-3</v>
      </c>
      <c r="V283" s="4">
        <v>45196</v>
      </c>
      <c r="W283" s="3">
        <v>19.2</v>
      </c>
      <c r="X283" s="9">
        <f t="shared" si="36"/>
        <v>1.0471299867295437E-2</v>
      </c>
      <c r="AA283" s="4">
        <v>45196</v>
      </c>
      <c r="AB283" s="5">
        <v>19716.45</v>
      </c>
      <c r="AC283" s="2">
        <f t="shared" si="37"/>
        <v>2.6281624476409476E-3</v>
      </c>
      <c r="AF283" s="19">
        <f t="shared" si="31"/>
        <v>222</v>
      </c>
      <c r="AG283" s="21">
        <v>1.5380003744416554E-2</v>
      </c>
      <c r="AH283" s="21">
        <v>0.22692020179398537</v>
      </c>
    </row>
    <row r="284" spans="2:34" ht="17.850000000000001" customHeight="1">
      <c r="B284" s="4">
        <v>45195</v>
      </c>
      <c r="C284" s="5">
        <v>1200.55</v>
      </c>
      <c r="D284" s="9">
        <f t="shared" si="32"/>
        <v>-3.6034408028331751E-2</v>
      </c>
      <c r="G284" s="4">
        <v>45195</v>
      </c>
      <c r="H284" s="5">
        <v>1687.95</v>
      </c>
      <c r="I284" s="9">
        <f t="shared" si="33"/>
        <v>-1.6160661988067062E-2</v>
      </c>
      <c r="L284" s="4">
        <v>45195</v>
      </c>
      <c r="M284" s="5">
        <v>1003.75</v>
      </c>
      <c r="N284" s="9">
        <f t="shared" si="34"/>
        <v>1.8602849185858302E-2</v>
      </c>
      <c r="Q284" s="4">
        <v>45195</v>
      </c>
      <c r="R284" s="5">
        <v>2917.55</v>
      </c>
      <c r="S284" s="9">
        <f t="shared" si="35"/>
        <v>-1.0654084941118285E-2</v>
      </c>
      <c r="V284" s="4">
        <v>45195</v>
      </c>
      <c r="W284" s="3">
        <v>19</v>
      </c>
      <c r="X284" s="9">
        <f t="shared" si="36"/>
        <v>2.6350476380052534E-3</v>
      </c>
      <c r="AA284" s="4">
        <v>45195</v>
      </c>
      <c r="AB284" s="5">
        <v>19664.7</v>
      </c>
      <c r="AC284" s="2">
        <f t="shared" si="37"/>
        <v>-5.00772140080995E-4</v>
      </c>
      <c r="AF284" s="19">
        <f t="shared" si="31"/>
        <v>223</v>
      </c>
      <c r="AG284" s="21">
        <v>1.3836017319134889E-2</v>
      </c>
      <c r="AH284" s="21">
        <v>8.7016273795473414E-2</v>
      </c>
    </row>
    <row r="285" spans="2:34" ht="17.850000000000001" customHeight="1">
      <c r="B285" s="4">
        <v>45194</v>
      </c>
      <c r="C285" s="5">
        <v>1244.5999999999999</v>
      </c>
      <c r="D285" s="9">
        <f t="shared" si="32"/>
        <v>6.9338341174813734E-3</v>
      </c>
      <c r="G285" s="4">
        <v>45194</v>
      </c>
      <c r="H285" s="5">
        <v>1715.45</v>
      </c>
      <c r="I285" s="9">
        <f t="shared" si="33"/>
        <v>-2.038202429339464E-3</v>
      </c>
      <c r="L285" s="4">
        <v>45194</v>
      </c>
      <c r="M285" s="3">
        <v>985.25</v>
      </c>
      <c r="N285" s="9">
        <f t="shared" si="34"/>
        <v>-3.7483581523053752E-3</v>
      </c>
      <c r="Q285" s="4">
        <v>45194</v>
      </c>
      <c r="R285" s="5">
        <v>2948.8</v>
      </c>
      <c r="S285" s="9">
        <f t="shared" si="35"/>
        <v>-1.3674390436155284E-2</v>
      </c>
      <c r="V285" s="4">
        <v>45194</v>
      </c>
      <c r="W285" s="3">
        <v>18.95</v>
      </c>
      <c r="X285" s="9">
        <f t="shared" si="36"/>
        <v>2.6420094628387975E-3</v>
      </c>
      <c r="AA285" s="4">
        <v>45194</v>
      </c>
      <c r="AB285" s="5">
        <v>19674.55</v>
      </c>
      <c r="AC285" s="2">
        <f t="shared" si="37"/>
        <v>1.5248241369763049E-5</v>
      </c>
      <c r="AF285" s="19">
        <f t="shared" si="31"/>
        <v>224</v>
      </c>
      <c r="AG285" s="21">
        <v>1.4213816425359804E-2</v>
      </c>
      <c r="AH285" s="21">
        <v>9.6074582340098441E-2</v>
      </c>
    </row>
    <row r="286" spans="2:34" ht="17.850000000000001" customHeight="1">
      <c r="B286" s="4">
        <v>45191</v>
      </c>
      <c r="C286" s="5">
        <v>1236</v>
      </c>
      <c r="D286" s="9">
        <f t="shared" si="32"/>
        <v>6.0050492878091612E-3</v>
      </c>
      <c r="G286" s="4">
        <v>45191</v>
      </c>
      <c r="H286" s="5">
        <v>1718.95</v>
      </c>
      <c r="I286" s="9">
        <f t="shared" si="33"/>
        <v>7.38635574830306E-3</v>
      </c>
      <c r="L286" s="4">
        <v>45191</v>
      </c>
      <c r="M286" s="3">
        <v>988.95</v>
      </c>
      <c r="N286" s="9">
        <f t="shared" si="34"/>
        <v>4.1920141797086891E-2</v>
      </c>
      <c r="Q286" s="4">
        <v>45191</v>
      </c>
      <c r="R286" s="5">
        <v>2989.4</v>
      </c>
      <c r="S286" s="9">
        <f t="shared" si="35"/>
        <v>2.6764804442145745E-4</v>
      </c>
      <c r="V286" s="4">
        <v>45191</v>
      </c>
      <c r="W286" s="3">
        <v>18.899999999999999</v>
      </c>
      <c r="X286" s="9">
        <f t="shared" si="36"/>
        <v>-5.2770571008438931E-3</v>
      </c>
      <c r="AA286" s="4">
        <v>45191</v>
      </c>
      <c r="AB286" s="5">
        <v>19674.25</v>
      </c>
      <c r="AC286" s="2">
        <f t="shared" si="37"/>
        <v>-3.45540040278986E-3</v>
      </c>
      <c r="AF286" s="19">
        <f t="shared" si="31"/>
        <v>225</v>
      </c>
      <c r="AG286" s="21">
        <v>1.5145545290623244E-2</v>
      </c>
      <c r="AH286" s="21">
        <v>0.14939103467837073</v>
      </c>
    </row>
    <row r="287" spans="2:34" ht="17.850000000000001" customHeight="1">
      <c r="B287" s="4">
        <v>45190</v>
      </c>
      <c r="C287" s="5">
        <v>1228.5999999999999</v>
      </c>
      <c r="D287" s="9">
        <f t="shared" si="32"/>
        <v>-1.3340538228539825E-2</v>
      </c>
      <c r="G287" s="4">
        <v>45190</v>
      </c>
      <c r="H287" s="5">
        <v>1706.3</v>
      </c>
      <c r="I287" s="9">
        <f t="shared" si="33"/>
        <v>-3.422607152768604E-3</v>
      </c>
      <c r="L287" s="4">
        <v>45190</v>
      </c>
      <c r="M287" s="3">
        <v>948.35</v>
      </c>
      <c r="N287" s="9">
        <f t="shared" si="34"/>
        <v>-1.8750712574931404E-2</v>
      </c>
      <c r="Q287" s="4">
        <v>45190</v>
      </c>
      <c r="R287" s="5">
        <v>2988.6</v>
      </c>
      <c r="S287" s="9">
        <f t="shared" si="35"/>
        <v>-1.0186845306993018E-2</v>
      </c>
      <c r="V287" s="4">
        <v>45190</v>
      </c>
      <c r="W287" s="3">
        <v>19</v>
      </c>
      <c r="X287" s="9">
        <f t="shared" si="36"/>
        <v>-2.6281224062695806E-3</v>
      </c>
      <c r="AA287" s="4">
        <v>45190</v>
      </c>
      <c r="AB287" s="5">
        <v>19742.349999999999</v>
      </c>
      <c r="AC287" s="2">
        <f t="shared" si="37"/>
        <v>-8.0240064758942062E-3</v>
      </c>
      <c r="AF287" s="19">
        <f t="shared" si="31"/>
        <v>226</v>
      </c>
      <c r="AG287" s="21">
        <v>1.7510537751728839E-2</v>
      </c>
      <c r="AH287" s="21">
        <v>0.20206441907829967</v>
      </c>
    </row>
    <row r="288" spans="2:34" ht="17.850000000000001" customHeight="1">
      <c r="B288" s="4">
        <v>45189</v>
      </c>
      <c r="C288" s="5">
        <v>1245.0999999999999</v>
      </c>
      <c r="D288" s="9">
        <f t="shared" si="32"/>
        <v>-1.0982757811656986E-2</v>
      </c>
      <c r="G288" s="4">
        <v>45189</v>
      </c>
      <c r="H288" s="5">
        <v>1712.15</v>
      </c>
      <c r="I288" s="9">
        <f t="shared" si="33"/>
        <v>5.8407803299149467E-5</v>
      </c>
      <c r="L288" s="4">
        <v>45189</v>
      </c>
      <c r="M288" s="3">
        <v>966.3</v>
      </c>
      <c r="N288" s="9">
        <f t="shared" si="34"/>
        <v>2.9617791873357373E-2</v>
      </c>
      <c r="Q288" s="4">
        <v>45189</v>
      </c>
      <c r="R288" s="5">
        <v>3019.2</v>
      </c>
      <c r="S288" s="9">
        <f t="shared" si="35"/>
        <v>-2.1836236964489857E-3</v>
      </c>
      <c r="V288" s="4">
        <v>45189</v>
      </c>
      <c r="W288" s="3">
        <v>19.05</v>
      </c>
      <c r="X288" s="9">
        <f t="shared" si="36"/>
        <v>-2.6212334798743041E-3</v>
      </c>
      <c r="AA288" s="4">
        <v>45189</v>
      </c>
      <c r="AB288" s="5">
        <v>19901.400000000001</v>
      </c>
      <c r="AC288" s="2">
        <f t="shared" si="37"/>
        <v>-1.1585079627478101E-2</v>
      </c>
      <c r="AF288" s="19">
        <f t="shared" si="31"/>
        <v>227</v>
      </c>
      <c r="AG288" s="21">
        <v>1.4796739570428943E-2</v>
      </c>
      <c r="AH288" s="21">
        <v>0.10975523514599705</v>
      </c>
    </row>
    <row r="289" spans="2:34" ht="17.850000000000001" customHeight="1">
      <c r="B289" s="4">
        <v>45187</v>
      </c>
      <c r="C289" s="5">
        <v>1258.8499999999999</v>
      </c>
      <c r="D289" s="9">
        <f t="shared" si="32"/>
        <v>-3.4891594019942191E-3</v>
      </c>
      <c r="G289" s="4">
        <v>45187</v>
      </c>
      <c r="H289" s="5">
        <v>1712.05</v>
      </c>
      <c r="I289" s="9">
        <f t="shared" si="33"/>
        <v>-2.8899918771296454E-2</v>
      </c>
      <c r="L289" s="4">
        <v>45187</v>
      </c>
      <c r="M289" s="3">
        <v>938.1</v>
      </c>
      <c r="N289" s="9">
        <f t="shared" si="34"/>
        <v>-1.0550690348307273E-2</v>
      </c>
      <c r="Q289" s="4">
        <v>45187</v>
      </c>
      <c r="R289" s="5">
        <v>3025.8</v>
      </c>
      <c r="S289" s="9">
        <f t="shared" si="35"/>
        <v>-1.9813643605826176E-2</v>
      </c>
      <c r="V289" s="4">
        <v>45187</v>
      </c>
      <c r="W289" s="3">
        <v>19.100000000000001</v>
      </c>
      <c r="X289" s="9">
        <f t="shared" si="36"/>
        <v>-2.6143805740707093E-3</v>
      </c>
      <c r="AA289" s="4">
        <v>45187</v>
      </c>
      <c r="AB289" s="5">
        <v>20133.3</v>
      </c>
      <c r="AC289" s="2">
        <f t="shared" si="37"/>
        <v>-2.9286591638919969E-3</v>
      </c>
      <c r="AF289" s="19">
        <f t="shared" si="31"/>
        <v>228</v>
      </c>
      <c r="AG289" s="21">
        <v>1.4468142105493595E-2</v>
      </c>
      <c r="AH289" s="21">
        <v>7.6082596344413431E-2</v>
      </c>
    </row>
    <row r="290" spans="2:34" ht="17.850000000000001" customHeight="1">
      <c r="B290" s="4">
        <v>45184</v>
      </c>
      <c r="C290" s="5">
        <v>1263.25</v>
      </c>
      <c r="D290" s="9">
        <f t="shared" si="32"/>
        <v>3.7709881948440577E-2</v>
      </c>
      <c r="G290" s="4">
        <v>45184</v>
      </c>
      <c r="H290" s="5">
        <v>1762.25</v>
      </c>
      <c r="I290" s="9">
        <f t="shared" si="33"/>
        <v>-6.7582154325015343E-3</v>
      </c>
      <c r="L290" s="4">
        <v>45184</v>
      </c>
      <c r="M290" s="3">
        <v>948.05</v>
      </c>
      <c r="N290" s="9">
        <f t="shared" si="34"/>
        <v>-2.9004112112407145E-2</v>
      </c>
      <c r="Q290" s="4">
        <v>45184</v>
      </c>
      <c r="R290" s="5">
        <v>3086.35</v>
      </c>
      <c r="S290" s="9">
        <f t="shared" si="35"/>
        <v>-4.7838475070919205E-3</v>
      </c>
      <c r="V290" s="4">
        <v>45184</v>
      </c>
      <c r="W290" s="3">
        <v>19.149999999999999</v>
      </c>
      <c r="X290" s="9">
        <f t="shared" si="36"/>
        <v>2.110896321023505E-2</v>
      </c>
      <c r="AA290" s="4">
        <v>45184</v>
      </c>
      <c r="AB290" s="5">
        <v>20192.349999999999</v>
      </c>
      <c r="AC290" s="2">
        <f t="shared" si="37"/>
        <v>4.4297877773378114E-3</v>
      </c>
      <c r="AF290" s="19">
        <f t="shared" si="31"/>
        <v>229</v>
      </c>
      <c r="AG290" s="21">
        <v>1.562716738763394E-2</v>
      </c>
      <c r="AH290" s="21">
        <v>6.9702309307259791E-2</v>
      </c>
    </row>
    <row r="291" spans="2:34" ht="17.850000000000001" customHeight="1">
      <c r="B291" s="4">
        <v>45183</v>
      </c>
      <c r="C291" s="5">
        <v>1216.5</v>
      </c>
      <c r="D291" s="9">
        <f t="shared" si="32"/>
        <v>4.1109969746499836E-4</v>
      </c>
      <c r="G291" s="4">
        <v>45183</v>
      </c>
      <c r="H291" s="5">
        <v>1774.2</v>
      </c>
      <c r="I291" s="9">
        <f t="shared" si="33"/>
        <v>-2.7580013542432016E-3</v>
      </c>
      <c r="L291" s="4">
        <v>45183</v>
      </c>
      <c r="M291" s="3">
        <v>975.95</v>
      </c>
      <c r="N291" s="9">
        <f t="shared" si="34"/>
        <v>9.6265961816360737E-3</v>
      </c>
      <c r="Q291" s="4">
        <v>45183</v>
      </c>
      <c r="R291" s="5">
        <v>3101.15</v>
      </c>
      <c r="S291" s="9">
        <f t="shared" si="35"/>
        <v>3.779928902097625E-3</v>
      </c>
      <c r="V291" s="4">
        <v>45183</v>
      </c>
      <c r="W291" s="3">
        <v>18.75</v>
      </c>
      <c r="X291" s="9">
        <f t="shared" si="36"/>
        <v>-1.324522675002068E-2</v>
      </c>
      <c r="AA291" s="4">
        <v>45183</v>
      </c>
      <c r="AB291" s="5">
        <v>20103.099999999999</v>
      </c>
      <c r="AC291" s="2">
        <f t="shared" si="37"/>
        <v>1.6478692204573958E-3</v>
      </c>
      <c r="AF291" s="19">
        <f t="shared" si="31"/>
        <v>230</v>
      </c>
      <c r="AG291" s="21">
        <v>1.4765811623466856E-2</v>
      </c>
      <c r="AH291" s="21">
        <v>7.2373693154729898E-2</v>
      </c>
    </row>
    <row r="292" spans="2:34" ht="17.850000000000001" customHeight="1">
      <c r="B292" s="4">
        <v>45182</v>
      </c>
      <c r="C292" s="5">
        <v>1216</v>
      </c>
      <c r="D292" s="9">
        <f t="shared" si="32"/>
        <v>-2.2162135068735579E-2</v>
      </c>
      <c r="G292" s="4">
        <v>45182</v>
      </c>
      <c r="H292" s="5">
        <v>1779.1</v>
      </c>
      <c r="I292" s="9">
        <f t="shared" si="33"/>
        <v>5.2693247864310424E-3</v>
      </c>
      <c r="L292" s="4">
        <v>45182</v>
      </c>
      <c r="M292" s="3">
        <v>966.6</v>
      </c>
      <c r="N292" s="9">
        <f t="shared" si="34"/>
        <v>-1.5195364244819327E-2</v>
      </c>
      <c r="Q292" s="4">
        <v>45182</v>
      </c>
      <c r="R292" s="5">
        <v>3089.45</v>
      </c>
      <c r="S292" s="9">
        <f t="shared" si="35"/>
        <v>-1.3694660701813683E-2</v>
      </c>
      <c r="V292" s="4">
        <v>45182</v>
      </c>
      <c r="W292" s="3">
        <v>19</v>
      </c>
      <c r="X292" s="9">
        <f t="shared" si="36"/>
        <v>3.2088314551500664E-2</v>
      </c>
      <c r="AA292" s="4">
        <v>45182</v>
      </c>
      <c r="AB292" s="5">
        <v>20070</v>
      </c>
      <c r="AC292" s="2">
        <f t="shared" si="37"/>
        <v>3.833947067360447E-3</v>
      </c>
      <c r="AF292" s="19">
        <f t="shared" si="31"/>
        <v>231</v>
      </c>
      <c r="AG292" s="21">
        <v>1.4690457271523355E-2</v>
      </c>
      <c r="AH292" s="21">
        <v>0.14222189293784326</v>
      </c>
    </row>
    <row r="293" spans="2:34" ht="17.850000000000001" customHeight="1">
      <c r="B293" s="4">
        <v>45181</v>
      </c>
      <c r="C293" s="5">
        <v>1243.25</v>
      </c>
      <c r="D293" s="9">
        <f t="shared" si="32"/>
        <v>-2.0618466443771761E-2</v>
      </c>
      <c r="G293" s="4">
        <v>45181</v>
      </c>
      <c r="H293" s="5">
        <v>1769.75</v>
      </c>
      <c r="I293" s="9">
        <f t="shared" si="33"/>
        <v>-1.5502882569974487E-2</v>
      </c>
      <c r="L293" s="4">
        <v>45181</v>
      </c>
      <c r="M293" s="3">
        <v>981.4</v>
      </c>
      <c r="N293" s="9">
        <f t="shared" si="34"/>
        <v>-6.7946199332783522E-2</v>
      </c>
      <c r="Q293" s="4">
        <v>45181</v>
      </c>
      <c r="R293" s="5">
        <v>3132.05</v>
      </c>
      <c r="S293" s="9">
        <f t="shared" si="35"/>
        <v>-1.8474230437393723E-2</v>
      </c>
      <c r="V293" s="4">
        <v>45181</v>
      </c>
      <c r="W293" s="3">
        <v>18.399999999999999</v>
      </c>
      <c r="X293" s="9">
        <f t="shared" si="36"/>
        <v>-0.12260232209233252</v>
      </c>
      <c r="AA293" s="4">
        <v>45181</v>
      </c>
      <c r="AB293" s="5">
        <v>19993.2</v>
      </c>
      <c r="AC293" s="2">
        <f t="shared" si="37"/>
        <v>-1.5754115795312492E-4</v>
      </c>
      <c r="AF293" s="19">
        <f t="shared" si="31"/>
        <v>232</v>
      </c>
      <c r="AG293" s="21">
        <v>1.5712473550875242E-2</v>
      </c>
      <c r="AH293" s="21">
        <v>0.2375567376937629</v>
      </c>
    </row>
    <row r="294" spans="2:34" ht="17.850000000000001" customHeight="1">
      <c r="B294" s="4">
        <v>45180</v>
      </c>
      <c r="C294" s="5">
        <v>1269.1500000000001</v>
      </c>
      <c r="D294" s="9">
        <f t="shared" si="32"/>
        <v>-7.0888471777626563E-4</v>
      </c>
      <c r="G294" s="4">
        <v>45180</v>
      </c>
      <c r="H294" s="5">
        <v>1797.4</v>
      </c>
      <c r="I294" s="9">
        <f t="shared" si="33"/>
        <v>-2.8411936889797335E-2</v>
      </c>
      <c r="L294" s="4">
        <v>45180</v>
      </c>
      <c r="M294" s="5">
        <v>1050.4000000000001</v>
      </c>
      <c r="N294" s="9">
        <f t="shared" si="34"/>
        <v>-8.0595894478223094E-3</v>
      </c>
      <c r="Q294" s="4">
        <v>45180</v>
      </c>
      <c r="R294" s="5">
        <v>3190.45</v>
      </c>
      <c r="S294" s="9">
        <f t="shared" si="35"/>
        <v>-1.1452915539184757E-2</v>
      </c>
      <c r="V294" s="4">
        <v>45180</v>
      </c>
      <c r="W294" s="3">
        <v>20.8</v>
      </c>
      <c r="X294" s="9">
        <f t="shared" si="36"/>
        <v>-1.6686918785014597E-2</v>
      </c>
      <c r="AA294" s="4">
        <v>45180</v>
      </c>
      <c r="AB294" s="5">
        <v>19996.349999999999</v>
      </c>
      <c r="AC294" s="2">
        <f t="shared" si="37"/>
        <v>8.8607507045185847E-3</v>
      </c>
      <c r="AF294" s="19">
        <f t="shared" si="31"/>
        <v>233</v>
      </c>
      <c r="AG294" s="21">
        <v>1.5167828397679679E-2</v>
      </c>
      <c r="AH294" s="21">
        <v>0.17708698993339375</v>
      </c>
    </row>
    <row r="295" spans="2:34" ht="17.850000000000001" customHeight="1">
      <c r="B295" s="4">
        <v>45177</v>
      </c>
      <c r="C295" s="5">
        <v>1270.05</v>
      </c>
      <c r="D295" s="9">
        <f t="shared" si="32"/>
        <v>-1.1663537310054444E-2</v>
      </c>
      <c r="G295" s="4">
        <v>45177</v>
      </c>
      <c r="H295" s="5">
        <v>1849.2</v>
      </c>
      <c r="I295" s="9">
        <f t="shared" si="33"/>
        <v>9.4680325739810703E-4</v>
      </c>
      <c r="L295" s="4">
        <v>45177</v>
      </c>
      <c r="M295" s="5">
        <v>1058.9000000000001</v>
      </c>
      <c r="N295" s="9">
        <f t="shared" si="34"/>
        <v>2.2008287744511124E-2</v>
      </c>
      <c r="Q295" s="4">
        <v>45177</v>
      </c>
      <c r="R295" s="5">
        <v>3227.2</v>
      </c>
      <c r="S295" s="9">
        <f t="shared" si="35"/>
        <v>7.6831334290579185E-3</v>
      </c>
      <c r="V295" s="4">
        <v>45177</v>
      </c>
      <c r="W295" s="3">
        <v>21.15</v>
      </c>
      <c r="X295" s="9">
        <f t="shared" si="36"/>
        <v>-2.3612761856798199E-3</v>
      </c>
      <c r="AA295" s="4">
        <v>45177</v>
      </c>
      <c r="AB295" s="5">
        <v>19819.95</v>
      </c>
      <c r="AC295" s="2">
        <f t="shared" si="37"/>
        <v>4.6982158385487317E-3</v>
      </c>
      <c r="AF295" s="19">
        <f t="shared" si="31"/>
        <v>234</v>
      </c>
      <c r="AG295" s="21">
        <v>1.750768033677046E-2</v>
      </c>
      <c r="AH295" s="21">
        <v>0.18095385227567146</v>
      </c>
    </row>
    <row r="296" spans="2:34" ht="17.850000000000001" customHeight="1">
      <c r="B296" s="4">
        <v>45176</v>
      </c>
      <c r="C296" s="5">
        <v>1284.95</v>
      </c>
      <c r="D296" s="9">
        <f t="shared" si="32"/>
        <v>-7.7793772642438899E-4</v>
      </c>
      <c r="G296" s="4">
        <v>45176</v>
      </c>
      <c r="H296" s="5">
        <v>1847.45</v>
      </c>
      <c r="I296" s="9">
        <f t="shared" si="33"/>
        <v>1.1486870275131225E-2</v>
      </c>
      <c r="L296" s="4">
        <v>45176</v>
      </c>
      <c r="M296" s="5">
        <v>1035.8499999999999</v>
      </c>
      <c r="N296" s="9">
        <f t="shared" si="34"/>
        <v>2.1122221330979001E-2</v>
      </c>
      <c r="Q296" s="4">
        <v>45176</v>
      </c>
      <c r="R296" s="5">
        <v>3202.5</v>
      </c>
      <c r="S296" s="9">
        <f t="shared" si="35"/>
        <v>-1.9527069289476066E-2</v>
      </c>
      <c r="V296" s="4">
        <v>45176</v>
      </c>
      <c r="W296" s="3">
        <v>21.2</v>
      </c>
      <c r="X296" s="9">
        <f t="shared" si="36"/>
        <v>0</v>
      </c>
      <c r="AA296" s="4">
        <v>45176</v>
      </c>
      <c r="AB296" s="5">
        <v>19727.05</v>
      </c>
      <c r="AC296" s="2">
        <f t="shared" si="37"/>
        <v>5.8976074708040286E-3</v>
      </c>
      <c r="AF296" s="19">
        <f t="shared" si="31"/>
        <v>235</v>
      </c>
      <c r="AG296" s="21">
        <v>1.5761860404549816E-2</v>
      </c>
      <c r="AH296" s="21">
        <v>0.21091749076457528</v>
      </c>
    </row>
    <row r="297" spans="2:34" ht="17.850000000000001" customHeight="1">
      <c r="B297" s="4">
        <v>45175</v>
      </c>
      <c r="C297" s="5">
        <v>1285.95</v>
      </c>
      <c r="D297" s="9">
        <f t="shared" si="32"/>
        <v>2.2576887752536884E-3</v>
      </c>
      <c r="G297" s="4">
        <v>45175</v>
      </c>
      <c r="H297" s="5">
        <v>1826.35</v>
      </c>
      <c r="I297" s="9">
        <f t="shared" si="33"/>
        <v>1.6256481649133039E-2</v>
      </c>
      <c r="L297" s="4">
        <v>45175</v>
      </c>
      <c r="M297" s="5">
        <v>1014.2</v>
      </c>
      <c r="N297" s="9">
        <f t="shared" si="34"/>
        <v>-4.7706963714696637E-3</v>
      </c>
      <c r="Q297" s="4">
        <v>45175</v>
      </c>
      <c r="R297" s="5">
        <v>3265.65</v>
      </c>
      <c r="S297" s="9">
        <f t="shared" si="35"/>
        <v>1.5071747477300985E-2</v>
      </c>
      <c r="V297" s="4">
        <v>45175</v>
      </c>
      <c r="W297" s="3">
        <v>21.2</v>
      </c>
      <c r="X297" s="9">
        <f t="shared" si="36"/>
        <v>6.8319243977477226E-2</v>
      </c>
      <c r="AA297" s="4">
        <v>45175</v>
      </c>
      <c r="AB297" s="5">
        <v>19611.05</v>
      </c>
      <c r="AC297" s="2">
        <f t="shared" si="37"/>
        <v>1.8450495779825536E-3</v>
      </c>
      <c r="AF297" s="19">
        <f t="shared" si="31"/>
        <v>236</v>
      </c>
      <c r="AG297" s="21">
        <v>1.4996985313952809E-2</v>
      </c>
      <c r="AH297" s="21">
        <v>0.20029004399400874</v>
      </c>
    </row>
    <row r="298" spans="2:34" ht="17.850000000000001" customHeight="1">
      <c r="B298" s="4">
        <v>45174</v>
      </c>
      <c r="C298" s="5">
        <v>1283.05</v>
      </c>
      <c r="D298" s="9">
        <f t="shared" si="32"/>
        <v>-7.6090277438968408E-3</v>
      </c>
      <c r="G298" s="4">
        <v>45174</v>
      </c>
      <c r="H298" s="5">
        <v>1796.9</v>
      </c>
      <c r="I298" s="9">
        <f t="shared" si="33"/>
        <v>6.1235284569993796E-4</v>
      </c>
      <c r="L298" s="4">
        <v>45174</v>
      </c>
      <c r="M298" s="5">
        <v>1019.05</v>
      </c>
      <c r="N298" s="9">
        <f t="shared" si="34"/>
        <v>-2.265492607824696E-2</v>
      </c>
      <c r="Q298" s="4">
        <v>45174</v>
      </c>
      <c r="R298" s="5">
        <v>3216.8</v>
      </c>
      <c r="S298" s="9">
        <f t="shared" si="35"/>
        <v>2.2096352616076152E-2</v>
      </c>
      <c r="V298" s="4">
        <v>45174</v>
      </c>
      <c r="W298" s="3">
        <v>19.8</v>
      </c>
      <c r="X298" s="9">
        <f t="shared" si="36"/>
        <v>1.2706651269114883E-2</v>
      </c>
      <c r="AA298" s="4">
        <v>45174</v>
      </c>
      <c r="AB298" s="5">
        <v>19574.900000000001</v>
      </c>
      <c r="AC298" s="2">
        <f t="shared" si="37"/>
        <v>2.3578342385654032E-3</v>
      </c>
      <c r="AF298" s="19">
        <f t="shared" si="31"/>
        <v>237</v>
      </c>
      <c r="AG298" s="21">
        <v>1.4036349270294301E-2</v>
      </c>
      <c r="AH298" s="21">
        <v>2.3595118991703183E-2</v>
      </c>
    </row>
    <row r="299" spans="2:34" ht="17.850000000000001" customHeight="1">
      <c r="B299" s="4">
        <v>45173</v>
      </c>
      <c r="C299" s="5">
        <v>1292.8499999999999</v>
      </c>
      <c r="D299" s="9">
        <f t="shared" si="32"/>
        <v>1.3824476872021794E-2</v>
      </c>
      <c r="G299" s="4">
        <v>45173</v>
      </c>
      <c r="H299" s="5">
        <v>1795.8</v>
      </c>
      <c r="I299" s="9">
        <f t="shared" si="33"/>
        <v>9.3991964208730745E-3</v>
      </c>
      <c r="L299" s="4">
        <v>45173</v>
      </c>
      <c r="M299" s="5">
        <v>1042.4000000000001</v>
      </c>
      <c r="N299" s="9">
        <f t="shared" si="34"/>
        <v>1.3439571956665758E-3</v>
      </c>
      <c r="Q299" s="4">
        <v>45173</v>
      </c>
      <c r="R299" s="5">
        <v>3146.5</v>
      </c>
      <c r="S299" s="9">
        <f t="shared" si="35"/>
        <v>1.1909184433137767E-2</v>
      </c>
      <c r="V299" s="4">
        <v>45173</v>
      </c>
      <c r="W299" s="3">
        <v>19.55</v>
      </c>
      <c r="X299" s="9">
        <f t="shared" si="36"/>
        <v>2.8536307264934297E-2</v>
      </c>
      <c r="AA299" s="4">
        <v>45173</v>
      </c>
      <c r="AB299" s="5">
        <v>19528.8</v>
      </c>
      <c r="AC299" s="2">
        <f t="shared" si="37"/>
        <v>4.7992988144208368E-3</v>
      </c>
      <c r="AF299" s="19">
        <f t="shared" si="31"/>
        <v>238</v>
      </c>
      <c r="AG299" s="21">
        <v>1.5059099354924685E-2</v>
      </c>
      <c r="AH299" s="21">
        <v>0.15756607477904799</v>
      </c>
    </row>
    <row r="300" spans="2:34" ht="17.850000000000001" customHeight="1">
      <c r="B300" s="4">
        <v>45170</v>
      </c>
      <c r="C300" s="5">
        <v>1275.0999999999999</v>
      </c>
      <c r="D300" s="9">
        <f t="shared" si="32"/>
        <v>5.7414920394301336E-3</v>
      </c>
      <c r="G300" s="4">
        <v>45170</v>
      </c>
      <c r="H300" s="5">
        <v>1779</v>
      </c>
      <c r="I300" s="9">
        <f t="shared" si="33"/>
        <v>-6.6947966405789486E-3</v>
      </c>
      <c r="L300" s="4">
        <v>45170</v>
      </c>
      <c r="M300" s="5">
        <v>1041</v>
      </c>
      <c r="N300" s="9">
        <f t="shared" si="34"/>
        <v>-3.0556224872509832E-2</v>
      </c>
      <c r="Q300" s="4">
        <v>45170</v>
      </c>
      <c r="R300" s="5">
        <v>3109.25</v>
      </c>
      <c r="S300" s="9">
        <f t="shared" si="35"/>
        <v>1.642424461982744E-2</v>
      </c>
      <c r="V300" s="4">
        <v>45170</v>
      </c>
      <c r="W300" s="3">
        <v>19</v>
      </c>
      <c r="X300" s="9">
        <f t="shared" si="36"/>
        <v>-7.8637364602144634E-3</v>
      </c>
      <c r="AA300" s="4">
        <v>45170</v>
      </c>
      <c r="AB300" s="5">
        <v>19435.3</v>
      </c>
      <c r="AC300" s="2">
        <f t="shared" si="37"/>
        <v>9.3825564041325141E-3</v>
      </c>
      <c r="AF300" s="19">
        <f t="shared" si="31"/>
        <v>239</v>
      </c>
      <c r="AG300" s="21">
        <v>1.3712330055219957E-2</v>
      </c>
      <c r="AH300" s="21">
        <v>4.4312457279726152E-2</v>
      </c>
    </row>
    <row r="301" spans="2:34" ht="17.850000000000001" customHeight="1">
      <c r="B301" s="4">
        <v>45169</v>
      </c>
      <c r="C301" s="5">
        <v>1267.8</v>
      </c>
      <c r="D301" s="9">
        <f t="shared" si="32"/>
        <v>-1.7397862444436935E-2</v>
      </c>
      <c r="G301" s="4">
        <v>45169</v>
      </c>
      <c r="H301" s="5">
        <v>1790.95</v>
      </c>
      <c r="I301" s="9">
        <f t="shared" si="33"/>
        <v>7.8196561517627512E-3</v>
      </c>
      <c r="L301" s="4">
        <v>45169</v>
      </c>
      <c r="M301" s="5">
        <v>1073.3</v>
      </c>
      <c r="N301" s="9">
        <f t="shared" si="34"/>
        <v>4.4583057028490476E-2</v>
      </c>
      <c r="Q301" s="4">
        <v>45169</v>
      </c>
      <c r="R301" s="5">
        <v>3058.6</v>
      </c>
      <c r="S301" s="9">
        <f t="shared" si="35"/>
        <v>1.6947881664054736E-2</v>
      </c>
      <c r="V301" s="4">
        <v>45169</v>
      </c>
      <c r="W301" s="3">
        <v>19.149999999999999</v>
      </c>
      <c r="X301" s="9">
        <f t="shared" si="36"/>
        <v>-5.3379888780504127E-2</v>
      </c>
      <c r="AA301" s="4">
        <v>45169</v>
      </c>
      <c r="AB301" s="5">
        <v>19253.8</v>
      </c>
      <c r="AC301" s="2">
        <f t="shared" si="37"/>
        <v>-4.8521839960522653E-3</v>
      </c>
      <c r="AF301" s="19">
        <f t="shared" si="31"/>
        <v>240</v>
      </c>
      <c r="AG301" s="21">
        <v>1.6101645318477222E-2</v>
      </c>
      <c r="AH301" s="21">
        <v>0.13044744984700404</v>
      </c>
    </row>
    <row r="302" spans="2:34" ht="17.850000000000001" customHeight="1">
      <c r="B302" s="4">
        <v>45168</v>
      </c>
      <c r="C302" s="5">
        <v>1290.05</v>
      </c>
      <c r="D302" s="9">
        <f t="shared" si="32"/>
        <v>3.0277175524402603E-3</v>
      </c>
      <c r="G302" s="4">
        <v>45168</v>
      </c>
      <c r="H302" s="5">
        <v>1777</v>
      </c>
      <c r="I302" s="9">
        <f t="shared" si="33"/>
        <v>1.5282190216675732E-2</v>
      </c>
      <c r="L302" s="4">
        <v>45168</v>
      </c>
      <c r="M302" s="5">
        <v>1026.5</v>
      </c>
      <c r="N302" s="9">
        <f t="shared" si="34"/>
        <v>-2.2873273590503125E-2</v>
      </c>
      <c r="Q302" s="4">
        <v>45168</v>
      </c>
      <c r="R302" s="5">
        <v>3007.2</v>
      </c>
      <c r="S302" s="9">
        <f t="shared" si="35"/>
        <v>-3.5021073312682918E-3</v>
      </c>
      <c r="V302" s="4">
        <v>45168</v>
      </c>
      <c r="W302" s="3">
        <v>20.2</v>
      </c>
      <c r="X302" s="9">
        <f t="shared" si="36"/>
        <v>0.10151752437865846</v>
      </c>
      <c r="AA302" s="4">
        <v>45168</v>
      </c>
      <c r="AB302" s="5">
        <v>19347.45</v>
      </c>
      <c r="AC302" s="2">
        <f t="shared" si="37"/>
        <v>2.4812549073918429E-4</v>
      </c>
      <c r="AF302" s="19">
        <f t="shared" si="31"/>
        <v>241</v>
      </c>
      <c r="AG302" s="21">
        <v>1.5024333976214702E-2</v>
      </c>
      <c r="AH302" s="21">
        <v>9.5445842295372438E-2</v>
      </c>
    </row>
    <row r="303" spans="2:34" ht="17.850000000000001" customHeight="1">
      <c r="B303" s="4">
        <v>45167</v>
      </c>
      <c r="C303" s="5">
        <v>1286.1500000000001</v>
      </c>
      <c r="D303" s="9">
        <f t="shared" si="32"/>
        <v>2.3742348410901301E-3</v>
      </c>
      <c r="G303" s="4">
        <v>45167</v>
      </c>
      <c r="H303" s="5">
        <v>1750.05</v>
      </c>
      <c r="I303" s="9">
        <f t="shared" si="33"/>
        <v>7.3409557435389315E-3</v>
      </c>
      <c r="L303" s="4">
        <v>45167</v>
      </c>
      <c r="M303" s="5">
        <v>1050.25</v>
      </c>
      <c r="N303" s="9">
        <f t="shared" si="34"/>
        <v>-1.6525399672084402E-2</v>
      </c>
      <c r="Q303" s="4">
        <v>45167</v>
      </c>
      <c r="R303" s="5">
        <v>3017.75</v>
      </c>
      <c r="S303" s="9">
        <f t="shared" si="35"/>
        <v>-3.4403513977670805E-3</v>
      </c>
      <c r="V303" s="4">
        <v>45167</v>
      </c>
      <c r="W303" s="3">
        <v>18.25</v>
      </c>
      <c r="X303" s="9">
        <f t="shared" si="36"/>
        <v>4.4825431380064465E-2</v>
      </c>
      <c r="AA303" s="4">
        <v>45167</v>
      </c>
      <c r="AB303" s="5">
        <v>19342.650000000001</v>
      </c>
      <c r="AC303" s="2">
        <f t="shared" si="37"/>
        <v>1.8939840636754115E-3</v>
      </c>
      <c r="AF303" s="19">
        <f t="shared" si="31"/>
        <v>242</v>
      </c>
      <c r="AG303" s="21">
        <v>1.4979775979622183E-2</v>
      </c>
      <c r="AH303" s="21">
        <v>0.17904657074215469</v>
      </c>
    </row>
    <row r="304" spans="2:34" ht="17.850000000000001" customHeight="1">
      <c r="B304" s="4">
        <v>45166</v>
      </c>
      <c r="C304" s="5">
        <v>1283.0999999999999</v>
      </c>
      <c r="D304" s="9">
        <f t="shared" si="32"/>
        <v>7.8634288171770782E-3</v>
      </c>
      <c r="G304" s="4">
        <v>45166</v>
      </c>
      <c r="H304" s="5">
        <v>1737.25</v>
      </c>
      <c r="I304" s="9">
        <f t="shared" si="33"/>
        <v>6.6416646108517306E-3</v>
      </c>
      <c r="L304" s="4">
        <v>45166</v>
      </c>
      <c r="M304" s="5">
        <v>1067.75</v>
      </c>
      <c r="N304" s="9">
        <f t="shared" si="34"/>
        <v>1.5335914578821329E-2</v>
      </c>
      <c r="Q304" s="4">
        <v>45166</v>
      </c>
      <c r="R304" s="5">
        <v>3028.15</v>
      </c>
      <c r="S304" s="9">
        <f t="shared" si="35"/>
        <v>4.3354582072994349E-3</v>
      </c>
      <c r="V304" s="4">
        <v>45166</v>
      </c>
      <c r="W304" s="3">
        <v>17.45</v>
      </c>
      <c r="X304" s="9">
        <f t="shared" si="36"/>
        <v>5.747142255567851E-3</v>
      </c>
      <c r="AA304" s="4">
        <v>45166</v>
      </c>
      <c r="AB304" s="5">
        <v>19306.05</v>
      </c>
      <c r="AC304" s="2">
        <f t="shared" si="37"/>
        <v>2.0870149919961396E-3</v>
      </c>
      <c r="AF304" s="19">
        <f t="shared" si="31"/>
        <v>243</v>
      </c>
      <c r="AG304" s="21">
        <v>1.8359188642994007E-2</v>
      </c>
      <c r="AH304" s="21">
        <v>0.34146172954612819</v>
      </c>
    </row>
    <row r="305" spans="2:34" ht="17.850000000000001" customHeight="1">
      <c r="B305" s="4">
        <v>45163</v>
      </c>
      <c r="C305" s="5">
        <v>1273.05</v>
      </c>
      <c r="D305" s="9">
        <f t="shared" si="32"/>
        <v>3.6199134551343935E-3</v>
      </c>
      <c r="G305" s="4">
        <v>45163</v>
      </c>
      <c r="H305" s="5">
        <v>1725.75</v>
      </c>
      <c r="I305" s="9">
        <f t="shared" si="33"/>
        <v>-4.7403042777266636E-3</v>
      </c>
      <c r="L305" s="4">
        <v>45163</v>
      </c>
      <c r="M305" s="5">
        <v>1051.5</v>
      </c>
      <c r="N305" s="9">
        <f t="shared" si="34"/>
        <v>-2.3497321661663243E-2</v>
      </c>
      <c r="Q305" s="4">
        <v>45163</v>
      </c>
      <c r="R305" s="5">
        <v>3015.05</v>
      </c>
      <c r="S305" s="9">
        <f t="shared" si="35"/>
        <v>-3.8246916872857598E-2</v>
      </c>
      <c r="V305" s="4">
        <v>45163</v>
      </c>
      <c r="W305" s="3">
        <v>17.350000000000001</v>
      </c>
      <c r="X305" s="9">
        <f t="shared" si="36"/>
        <v>2.886004889135073E-3</v>
      </c>
      <c r="AA305" s="4">
        <v>45163</v>
      </c>
      <c r="AB305" s="5">
        <v>19265.8</v>
      </c>
      <c r="AC305" s="2">
        <f t="shared" si="37"/>
        <v>-6.2557606509410085E-3</v>
      </c>
      <c r="AF305" s="19">
        <f t="shared" si="31"/>
        <v>244</v>
      </c>
      <c r="AG305" s="21">
        <v>1.4835942479314449E-2</v>
      </c>
      <c r="AH305" s="21">
        <v>5.5710829799796281E-2</v>
      </c>
    </row>
    <row r="306" spans="2:34" ht="17.850000000000001" customHeight="1">
      <c r="B306" s="4">
        <v>45162</v>
      </c>
      <c r="C306" s="5">
        <v>1268.45</v>
      </c>
      <c r="D306" s="9">
        <f t="shared" si="32"/>
        <v>1.3932390407965461E-2</v>
      </c>
      <c r="G306" s="4">
        <v>45162</v>
      </c>
      <c r="H306" s="5">
        <v>1733.95</v>
      </c>
      <c r="I306" s="9">
        <f t="shared" si="33"/>
        <v>1.4991129354872229E-2</v>
      </c>
      <c r="L306" s="4">
        <v>45162</v>
      </c>
      <c r="M306" s="5">
        <v>1076.5</v>
      </c>
      <c r="N306" s="9">
        <f t="shared" si="34"/>
        <v>3.9506866492543674E-2</v>
      </c>
      <c r="Q306" s="4">
        <v>45162</v>
      </c>
      <c r="R306" s="5">
        <v>3132.6</v>
      </c>
      <c r="S306" s="9">
        <f t="shared" si="35"/>
        <v>6.7584056352891653E-3</v>
      </c>
      <c r="V306" s="4">
        <v>45162</v>
      </c>
      <c r="W306" s="3">
        <v>17.3</v>
      </c>
      <c r="X306" s="9">
        <f t="shared" si="36"/>
        <v>0</v>
      </c>
      <c r="AA306" s="4">
        <v>45162</v>
      </c>
      <c r="AB306" s="5">
        <v>19386.7</v>
      </c>
      <c r="AC306" s="2">
        <f t="shared" si="37"/>
        <v>-2.9512752327599183E-3</v>
      </c>
      <c r="AF306" s="19">
        <f t="shared" si="31"/>
        <v>245</v>
      </c>
      <c r="AG306" s="21">
        <v>1.5441579807899774E-2</v>
      </c>
      <c r="AH306" s="21">
        <v>0.13120555458296168</v>
      </c>
    </row>
    <row r="307" spans="2:34" ht="17.850000000000001" customHeight="1">
      <c r="B307" s="4">
        <v>45161</v>
      </c>
      <c r="C307" s="5">
        <v>1250.9000000000001</v>
      </c>
      <c r="D307" s="9">
        <f t="shared" si="32"/>
        <v>-4.7850797100961392E-3</v>
      </c>
      <c r="G307" s="4">
        <v>45161</v>
      </c>
      <c r="H307" s="5">
        <v>1708.15</v>
      </c>
      <c r="I307" s="9">
        <f t="shared" si="33"/>
        <v>5.5182270410859494E-3</v>
      </c>
      <c r="L307" s="4">
        <v>45161</v>
      </c>
      <c r="M307" s="5">
        <v>1034.8</v>
      </c>
      <c r="N307" s="9">
        <f t="shared" si="34"/>
        <v>1.4601641690818663E-2</v>
      </c>
      <c r="Q307" s="4">
        <v>45161</v>
      </c>
      <c r="R307" s="5">
        <v>3111.5</v>
      </c>
      <c r="S307" s="9">
        <f t="shared" si="35"/>
        <v>-1.3994499836977968E-2</v>
      </c>
      <c r="V307" s="4">
        <v>45161</v>
      </c>
      <c r="W307" s="3">
        <v>17.3</v>
      </c>
      <c r="X307" s="9">
        <f t="shared" si="36"/>
        <v>-5.7637047167499065E-3</v>
      </c>
      <c r="AA307" s="4">
        <v>45161</v>
      </c>
      <c r="AB307" s="5">
        <v>19444</v>
      </c>
      <c r="AC307" s="2">
        <f t="shared" si="37"/>
        <v>2.4484795493044608E-3</v>
      </c>
      <c r="AF307" s="19">
        <f t="shared" si="31"/>
        <v>246</v>
      </c>
      <c r="AG307" s="21">
        <v>1.6382921977727335E-2</v>
      </c>
      <c r="AH307" s="21">
        <v>2.8629155362302233E-2</v>
      </c>
    </row>
    <row r="308" spans="2:34" ht="17.850000000000001" customHeight="1">
      <c r="B308" s="4">
        <v>45160</v>
      </c>
      <c r="C308" s="5">
        <v>1256.9000000000001</v>
      </c>
      <c r="D308" s="9">
        <f t="shared" si="32"/>
        <v>7.1630390264793855E-4</v>
      </c>
      <c r="G308" s="4">
        <v>45160</v>
      </c>
      <c r="H308" s="5">
        <v>1698.75</v>
      </c>
      <c r="I308" s="9">
        <f t="shared" si="33"/>
        <v>-6.512960885543758E-3</v>
      </c>
      <c r="L308" s="4">
        <v>45160</v>
      </c>
      <c r="M308" s="5">
        <v>1019.8</v>
      </c>
      <c r="N308" s="9">
        <f t="shared" si="34"/>
        <v>-2.4511606368277837E-4</v>
      </c>
      <c r="Q308" s="4">
        <v>45160</v>
      </c>
      <c r="R308" s="5">
        <v>3155.35</v>
      </c>
      <c r="S308" s="9">
        <f t="shared" si="35"/>
        <v>1.34001079867431E-2</v>
      </c>
      <c r="V308" s="4">
        <v>45160</v>
      </c>
      <c r="W308" s="3">
        <v>17.399999999999999</v>
      </c>
      <c r="X308" s="9">
        <f t="shared" si="36"/>
        <v>6.2242308877220792E-2</v>
      </c>
      <c r="AA308" s="4">
        <v>45160</v>
      </c>
      <c r="AB308" s="5">
        <v>19396.45</v>
      </c>
      <c r="AC308" s="2">
        <f t="shared" si="37"/>
        <v>1.4694489979421606E-4</v>
      </c>
      <c r="AF308" s="19">
        <f t="shared" si="31"/>
        <v>247</v>
      </c>
      <c r="AG308" s="21">
        <v>1.6277347793751704E-2</v>
      </c>
      <c r="AH308" s="21">
        <v>0.26437300982902168</v>
      </c>
    </row>
    <row r="309" spans="2:34" ht="17.850000000000001" customHeight="1">
      <c r="B309" s="4">
        <v>45159</v>
      </c>
      <c r="C309" s="5">
        <v>1256</v>
      </c>
      <c r="D309" s="9">
        <f t="shared" si="32"/>
        <v>2.5399470635921486E-2</v>
      </c>
      <c r="G309" s="4">
        <v>45159</v>
      </c>
      <c r="H309" s="5">
        <v>1709.85</v>
      </c>
      <c r="I309" s="9">
        <f t="shared" si="33"/>
        <v>-6.4127074334038641E-3</v>
      </c>
      <c r="L309" s="4">
        <v>45159</v>
      </c>
      <c r="M309" s="5">
        <v>1020.05</v>
      </c>
      <c r="N309" s="9">
        <f t="shared" si="34"/>
        <v>-5.2422503167418817E-2</v>
      </c>
      <c r="Q309" s="4">
        <v>45159</v>
      </c>
      <c r="R309" s="5">
        <v>3113.35</v>
      </c>
      <c r="S309" s="9">
        <f t="shared" si="35"/>
        <v>1.0396412956216006E-2</v>
      </c>
      <c r="V309" s="4">
        <v>45159</v>
      </c>
      <c r="W309" s="3">
        <v>16.350000000000001</v>
      </c>
      <c r="X309" s="9">
        <f t="shared" si="36"/>
        <v>-3.0534374868901202E-3</v>
      </c>
      <c r="AA309" s="4">
        <v>45159</v>
      </c>
      <c r="AB309" s="5">
        <v>19393.599999999999</v>
      </c>
      <c r="AC309" s="2">
        <f t="shared" si="37"/>
        <v>4.3122503280009121E-3</v>
      </c>
      <c r="AF309" s="19">
        <f t="shared" si="31"/>
        <v>248</v>
      </c>
      <c r="AG309" s="21">
        <v>1.5356963141943467E-2</v>
      </c>
      <c r="AH309" s="21">
        <v>0.20332171027851503</v>
      </c>
    </row>
    <row r="310" spans="2:34" ht="17.850000000000001" customHeight="1">
      <c r="B310" s="4">
        <v>45156</v>
      </c>
      <c r="C310" s="5">
        <v>1224.5</v>
      </c>
      <c r="D310" s="9">
        <f t="shared" si="32"/>
        <v>-1.1045349034423339E-2</v>
      </c>
      <c r="G310" s="4">
        <v>45156</v>
      </c>
      <c r="H310" s="5">
        <v>1720.85</v>
      </c>
      <c r="I310" s="9">
        <f t="shared" si="33"/>
        <v>2.7058104112806028E-3</v>
      </c>
      <c r="L310" s="4">
        <v>45156</v>
      </c>
      <c r="M310" s="5">
        <v>1074.95</v>
      </c>
      <c r="N310" s="9">
        <f t="shared" si="34"/>
        <v>-1.7063686482175225E-2</v>
      </c>
      <c r="Q310" s="4">
        <v>45156</v>
      </c>
      <c r="R310" s="5">
        <v>3081.15</v>
      </c>
      <c r="S310" s="9">
        <f t="shared" si="35"/>
        <v>-1.4627256299870082E-2</v>
      </c>
      <c r="V310" s="4">
        <v>45156</v>
      </c>
      <c r="W310" s="3">
        <v>16.399999999999999</v>
      </c>
      <c r="X310" s="9">
        <f t="shared" si="36"/>
        <v>-9.1047669929193165E-3</v>
      </c>
      <c r="AA310" s="4">
        <v>45156</v>
      </c>
      <c r="AB310" s="5">
        <v>19310.150000000001</v>
      </c>
      <c r="AC310" s="2">
        <f t="shared" si="37"/>
        <v>-2.8493583662490217E-3</v>
      </c>
      <c r="AF310" s="19">
        <f t="shared" si="31"/>
        <v>249</v>
      </c>
      <c r="AG310" s="21">
        <v>1.5363694312391851E-2</v>
      </c>
      <c r="AH310" s="21">
        <v>0.21279695431617038</v>
      </c>
    </row>
    <row r="311" spans="2:34" ht="17.850000000000001" customHeight="1">
      <c r="B311" s="4">
        <v>45155</v>
      </c>
      <c r="C311" s="5">
        <v>1238.0999999999999</v>
      </c>
      <c r="D311" s="9">
        <f t="shared" si="32"/>
        <v>-1.1563607532374145E-2</v>
      </c>
      <c r="G311" s="4">
        <v>45155</v>
      </c>
      <c r="H311" s="5">
        <v>1716.2</v>
      </c>
      <c r="I311" s="9">
        <f t="shared" si="33"/>
        <v>2.4210614903319447E-3</v>
      </c>
      <c r="L311" s="4">
        <v>45155</v>
      </c>
      <c r="M311" s="5">
        <v>1093.45</v>
      </c>
      <c r="N311" s="9">
        <f t="shared" si="34"/>
        <v>-1.942687943919371E-2</v>
      </c>
      <c r="Q311" s="4">
        <v>45155</v>
      </c>
      <c r="R311" s="5">
        <v>3126.55</v>
      </c>
      <c r="S311" s="9">
        <f t="shared" si="35"/>
        <v>1.2961972034288166E-3</v>
      </c>
      <c r="V311" s="4">
        <v>45155</v>
      </c>
      <c r="W311" s="3">
        <v>16.55</v>
      </c>
      <c r="X311" s="9">
        <f t="shared" si="36"/>
        <v>-1.2012156448003545E-2</v>
      </c>
      <c r="AA311" s="4">
        <v>45155</v>
      </c>
      <c r="AB311" s="5">
        <v>19365.25</v>
      </c>
      <c r="AC311" s="2">
        <f t="shared" si="37"/>
        <v>-5.137758290060533E-3</v>
      </c>
      <c r="AF311" s="19">
        <f t="shared" si="31"/>
        <v>250</v>
      </c>
      <c r="AG311" s="21">
        <v>2.0984204638183016E-2</v>
      </c>
      <c r="AH311" s="21">
        <v>0.39563578684852918</v>
      </c>
    </row>
    <row r="312" spans="2:34" ht="17.850000000000001" customHeight="1">
      <c r="B312" s="4">
        <v>45154</v>
      </c>
      <c r="C312" s="5">
        <v>1252.5</v>
      </c>
      <c r="D312" s="9">
        <f t="shared" si="32"/>
        <v>-1.0760263435989577E-2</v>
      </c>
      <c r="G312" s="4">
        <v>45154</v>
      </c>
      <c r="H312" s="5">
        <v>1712.05</v>
      </c>
      <c r="I312" s="9">
        <f t="shared" si="33"/>
        <v>-8.7575904709784932E-4</v>
      </c>
      <c r="L312" s="4">
        <v>45154</v>
      </c>
      <c r="M312" s="5">
        <v>1114.9000000000001</v>
      </c>
      <c r="N312" s="9">
        <f t="shared" si="34"/>
        <v>1.1683377140825412E-2</v>
      </c>
      <c r="Q312" s="4">
        <v>45154</v>
      </c>
      <c r="R312" s="5">
        <v>3122.5</v>
      </c>
      <c r="S312" s="9">
        <f t="shared" si="35"/>
        <v>-1.7791154943582049E-2</v>
      </c>
      <c r="V312" s="4">
        <v>45154</v>
      </c>
      <c r="W312" s="3">
        <v>16.75</v>
      </c>
      <c r="X312" s="9">
        <f t="shared" si="36"/>
        <v>-1.1869575555383769E-2</v>
      </c>
      <c r="AA312" s="4">
        <v>45154</v>
      </c>
      <c r="AB312" s="5">
        <v>19465</v>
      </c>
      <c r="AC312" s="2">
        <f t="shared" si="37"/>
        <v>1.5655711297147335E-3</v>
      </c>
      <c r="AF312" s="19">
        <f t="shared" si="31"/>
        <v>251</v>
      </c>
      <c r="AG312" s="21">
        <v>1.5129176108045742E-2</v>
      </c>
      <c r="AH312" s="21">
        <v>0.14966985902211805</v>
      </c>
    </row>
    <row r="313" spans="2:34" ht="17.850000000000001" customHeight="1">
      <c r="B313" s="4">
        <v>45152</v>
      </c>
      <c r="C313" s="5">
        <v>1266.05</v>
      </c>
      <c r="D313" s="9">
        <f t="shared" si="32"/>
        <v>-1.1934346491708875E-2</v>
      </c>
      <c r="G313" s="4">
        <v>45152</v>
      </c>
      <c r="H313" s="5">
        <v>1713.55</v>
      </c>
      <c r="I313" s="9">
        <f t="shared" si="33"/>
        <v>4.4602975257070514E-2</v>
      </c>
      <c r="L313" s="4">
        <v>45152</v>
      </c>
      <c r="M313" s="5">
        <v>1101.95</v>
      </c>
      <c r="N313" s="9">
        <f t="shared" si="34"/>
        <v>1.0307488868524879E-2</v>
      </c>
      <c r="Q313" s="4">
        <v>45152</v>
      </c>
      <c r="R313" s="5">
        <v>3178.55</v>
      </c>
      <c r="S313" s="9">
        <f t="shared" si="35"/>
        <v>1.3588628844413971E-2</v>
      </c>
      <c r="V313" s="4">
        <v>45152</v>
      </c>
      <c r="W313" s="3">
        <v>16.95</v>
      </c>
      <c r="X313" s="9">
        <f t="shared" si="36"/>
        <v>-2.6202372394024072E-2</v>
      </c>
      <c r="AA313" s="4">
        <v>45152</v>
      </c>
      <c r="AB313" s="5">
        <v>19434.55</v>
      </c>
      <c r="AC313" s="2">
        <f t="shared" si="37"/>
        <v>3.2164393779061565E-4</v>
      </c>
      <c r="AF313" s="19">
        <f t="shared" si="31"/>
        <v>252</v>
      </c>
      <c r="AG313" s="21">
        <v>1.7276334882544153E-2</v>
      </c>
      <c r="AH313" s="21">
        <v>0.2562702432988222</v>
      </c>
    </row>
    <row r="314" spans="2:34" ht="17.850000000000001" customHeight="1">
      <c r="B314" s="4">
        <v>45149</v>
      </c>
      <c r="C314" s="5">
        <v>1281.25</v>
      </c>
      <c r="D314" s="9">
        <f t="shared" si="32"/>
        <v>-1.986001445868724E-2</v>
      </c>
      <c r="G314" s="4">
        <v>45149</v>
      </c>
      <c r="H314" s="5">
        <v>1638.8</v>
      </c>
      <c r="I314" s="9">
        <f t="shared" si="33"/>
        <v>4.6176746017123869E-3</v>
      </c>
      <c r="L314" s="4">
        <v>45149</v>
      </c>
      <c r="M314" s="5">
        <v>1090.6500000000001</v>
      </c>
      <c r="N314" s="9">
        <f t="shared" si="34"/>
        <v>5.6778248746658017E-2</v>
      </c>
      <c r="Q314" s="4">
        <v>45149</v>
      </c>
      <c r="R314" s="5">
        <v>3135.65</v>
      </c>
      <c r="S314" s="9">
        <f t="shared" si="35"/>
        <v>-7.593123278202267E-3</v>
      </c>
      <c r="V314" s="4">
        <v>45149</v>
      </c>
      <c r="W314" s="3">
        <v>17.399999999999999</v>
      </c>
      <c r="X314" s="9">
        <f t="shared" si="36"/>
        <v>-5.7306747089850953E-3</v>
      </c>
      <c r="AA314" s="4">
        <v>45149</v>
      </c>
      <c r="AB314" s="5">
        <v>19428.3</v>
      </c>
      <c r="AC314" s="2">
        <f t="shared" si="37"/>
        <v>-5.8915169615944563E-3</v>
      </c>
      <c r="AF314" s="19">
        <f t="shared" si="31"/>
        <v>253</v>
      </c>
      <c r="AG314" s="21">
        <v>1.5921327732579517E-2</v>
      </c>
      <c r="AH314" s="21">
        <v>0.22642476912856185</v>
      </c>
    </row>
    <row r="315" spans="2:34" ht="17.850000000000001" customHeight="1">
      <c r="B315" s="4">
        <v>45148</v>
      </c>
      <c r="C315" s="5">
        <v>1306.95</v>
      </c>
      <c r="D315" s="9">
        <f t="shared" si="32"/>
        <v>-1.0541435260512686E-2</v>
      </c>
      <c r="G315" s="4">
        <v>45148</v>
      </c>
      <c r="H315" s="5">
        <v>1631.25</v>
      </c>
      <c r="I315" s="9">
        <f t="shared" si="33"/>
        <v>-5.5630416117233954E-3</v>
      </c>
      <c r="L315" s="4">
        <v>45148</v>
      </c>
      <c r="M315" s="5">
        <v>1030.45</v>
      </c>
      <c r="N315" s="9">
        <f t="shared" si="34"/>
        <v>-1.7841729378779664E-2</v>
      </c>
      <c r="Q315" s="4">
        <v>45148</v>
      </c>
      <c r="R315" s="5">
        <v>3159.55</v>
      </c>
      <c r="S315" s="9">
        <f t="shared" si="35"/>
        <v>2.3448526991584934E-3</v>
      </c>
      <c r="V315" s="4">
        <v>45148</v>
      </c>
      <c r="W315" s="3">
        <v>17.5</v>
      </c>
      <c r="X315" s="9">
        <f t="shared" si="36"/>
        <v>-4.1964199099032193E-2</v>
      </c>
      <c r="AA315" s="4">
        <v>45148</v>
      </c>
      <c r="AB315" s="5">
        <v>19543.099999999999</v>
      </c>
      <c r="AC315" s="2">
        <f t="shared" si="37"/>
        <v>-4.5666201045435747E-3</v>
      </c>
      <c r="AF315" s="19">
        <f t="shared" si="31"/>
        <v>254</v>
      </c>
      <c r="AG315" s="21">
        <v>1.5402569907774917E-2</v>
      </c>
      <c r="AH315" s="21">
        <v>3.7840112545875139E-2</v>
      </c>
    </row>
    <row r="316" spans="2:34" ht="17.850000000000001" customHeight="1">
      <c r="B316" s="4">
        <v>45147</v>
      </c>
      <c r="C316" s="5">
        <v>1320.8</v>
      </c>
      <c r="D316" s="9">
        <f t="shared" si="32"/>
        <v>-6.4900990015633814E-3</v>
      </c>
      <c r="G316" s="4">
        <v>45147</v>
      </c>
      <c r="H316" s="5">
        <v>1640.35</v>
      </c>
      <c r="I316" s="9">
        <f t="shared" si="33"/>
        <v>2.3625574555207932E-2</v>
      </c>
      <c r="L316" s="4">
        <v>45147</v>
      </c>
      <c r="M316" s="5">
        <v>1049</v>
      </c>
      <c r="N316" s="9">
        <f t="shared" si="34"/>
        <v>5.5768699740440436E-2</v>
      </c>
      <c r="Q316" s="4">
        <v>45147</v>
      </c>
      <c r="R316" s="5">
        <v>3152.15</v>
      </c>
      <c r="S316" s="9">
        <f t="shared" si="35"/>
        <v>-1.1512870035451759E-2</v>
      </c>
      <c r="V316" s="4">
        <v>45147</v>
      </c>
      <c r="W316" s="3">
        <v>18.25</v>
      </c>
      <c r="X316" s="9">
        <f t="shared" si="36"/>
        <v>2.4966622730460946E-2</v>
      </c>
      <c r="AA316" s="4">
        <v>45147</v>
      </c>
      <c r="AB316" s="5">
        <v>19632.55</v>
      </c>
      <c r="AC316" s="2">
        <f t="shared" si="37"/>
        <v>3.1476887690017655E-3</v>
      </c>
      <c r="AF316" s="19">
        <f t="shared" si="31"/>
        <v>255</v>
      </c>
      <c r="AG316" s="21">
        <v>1.4359347677936214E-2</v>
      </c>
      <c r="AH316" s="21">
        <v>9.6185363057630383E-2</v>
      </c>
    </row>
    <row r="317" spans="2:34" ht="17.850000000000001" customHeight="1">
      <c r="B317" s="4">
        <v>45146</v>
      </c>
      <c r="C317" s="5">
        <v>1329.4</v>
      </c>
      <c r="D317" s="9">
        <f t="shared" si="32"/>
        <v>-8.2030612621041988E-3</v>
      </c>
      <c r="G317" s="4">
        <v>45146</v>
      </c>
      <c r="H317" s="5">
        <v>1602.05</v>
      </c>
      <c r="I317" s="9">
        <f t="shared" si="33"/>
        <v>7.8055485799523978E-4</v>
      </c>
      <c r="L317" s="4">
        <v>45146</v>
      </c>
      <c r="M317" s="3">
        <v>992.1</v>
      </c>
      <c r="N317" s="9">
        <f t="shared" si="34"/>
        <v>4.9379996386833325E-2</v>
      </c>
      <c r="Q317" s="4">
        <v>45146</v>
      </c>
      <c r="R317" s="5">
        <v>3188.65</v>
      </c>
      <c r="S317" s="9">
        <f t="shared" si="35"/>
        <v>5.7714090959147613E-3</v>
      </c>
      <c r="V317" s="4">
        <v>45146</v>
      </c>
      <c r="W317" s="3">
        <v>17.8</v>
      </c>
      <c r="X317" s="9">
        <f t="shared" si="36"/>
        <v>-4.6647688791784998E-2</v>
      </c>
      <c r="AA317" s="4">
        <v>45146</v>
      </c>
      <c r="AB317" s="5">
        <v>19570.849999999999</v>
      </c>
      <c r="AC317" s="2">
        <f t="shared" si="37"/>
        <v>-1.3505873532751007E-3</v>
      </c>
      <c r="AF317" s="19">
        <f t="shared" si="31"/>
        <v>256</v>
      </c>
      <c r="AG317" s="21">
        <v>1.5388991269103307E-2</v>
      </c>
      <c r="AH317" s="21">
        <v>-2.8788889070531183E-2</v>
      </c>
    </row>
    <row r="318" spans="2:34" ht="17.850000000000001" customHeight="1">
      <c r="B318" s="4">
        <v>45145</v>
      </c>
      <c r="C318" s="5">
        <v>1340.35</v>
      </c>
      <c r="D318" s="9">
        <f t="shared" si="32"/>
        <v>1.7308630928108304E-2</v>
      </c>
      <c r="G318" s="4">
        <v>45145</v>
      </c>
      <c r="H318" s="5">
        <v>1600.8</v>
      </c>
      <c r="I318" s="9">
        <f t="shared" si="33"/>
        <v>-1.009999728901763E-2</v>
      </c>
      <c r="L318" s="4">
        <v>45145</v>
      </c>
      <c r="M318" s="3">
        <v>944.3</v>
      </c>
      <c r="N318" s="9">
        <f t="shared" si="34"/>
        <v>5.0886503764872928E-2</v>
      </c>
      <c r="Q318" s="4">
        <v>45145</v>
      </c>
      <c r="R318" s="5">
        <v>3170.3</v>
      </c>
      <c r="S318" s="9">
        <f t="shared" si="35"/>
        <v>1.4856045128290297E-2</v>
      </c>
      <c r="V318" s="4">
        <v>45145</v>
      </c>
      <c r="W318" s="3">
        <v>18.649999999999999</v>
      </c>
      <c r="X318" s="9">
        <f t="shared" si="36"/>
        <v>-2.1220955482885537E-2</v>
      </c>
      <c r="AA318" s="4">
        <v>45145</v>
      </c>
      <c r="AB318" s="5">
        <v>19597.3</v>
      </c>
      <c r="AC318" s="2">
        <f t="shared" si="37"/>
        <v>4.1059209962603233E-3</v>
      </c>
      <c r="AF318" s="19">
        <f t="shared" si="31"/>
        <v>257</v>
      </c>
      <c r="AG318" s="21">
        <v>1.5735431753468612E-2</v>
      </c>
      <c r="AH318" s="21">
        <v>4.0081223021518578E-2</v>
      </c>
    </row>
    <row r="319" spans="2:34" ht="17.850000000000001" customHeight="1">
      <c r="B319" s="4">
        <v>45142</v>
      </c>
      <c r="C319" s="5">
        <v>1317.35</v>
      </c>
      <c r="D319" s="9">
        <f t="shared" si="32"/>
        <v>4.9463611998144287E-3</v>
      </c>
      <c r="G319" s="4">
        <v>45142</v>
      </c>
      <c r="H319" s="5">
        <v>1617.05</v>
      </c>
      <c r="I319" s="9">
        <f t="shared" si="33"/>
        <v>4.4003789628980347E-3</v>
      </c>
      <c r="L319" s="4">
        <v>45142</v>
      </c>
      <c r="M319" s="3">
        <v>897.45</v>
      </c>
      <c r="N319" s="9">
        <f t="shared" si="34"/>
        <v>2.424839682231952E-2</v>
      </c>
      <c r="Q319" s="4">
        <v>45142</v>
      </c>
      <c r="R319" s="5">
        <v>3123.55</v>
      </c>
      <c r="S319" s="9">
        <f t="shared" si="35"/>
        <v>3.4127337088308334E-2</v>
      </c>
      <c r="V319" s="4">
        <v>45142</v>
      </c>
      <c r="W319" s="3">
        <v>19.05</v>
      </c>
      <c r="X319" s="9">
        <f t="shared" si="36"/>
        <v>5.3921416793819961E-2</v>
      </c>
      <c r="AA319" s="4">
        <v>45142</v>
      </c>
      <c r="AB319" s="5">
        <v>19517</v>
      </c>
      <c r="AC319" s="2">
        <f t="shared" si="37"/>
        <v>6.9591384917051941E-3</v>
      </c>
      <c r="AF319" s="19">
        <f t="shared" ref="AF319:AF382" si="38">AF318+1</f>
        <v>258</v>
      </c>
      <c r="AG319" s="21">
        <v>1.5233865726041256E-2</v>
      </c>
      <c r="AH319" s="21">
        <v>0.15505783799982009</v>
      </c>
    </row>
    <row r="320" spans="2:34" ht="17.850000000000001" customHeight="1">
      <c r="B320" s="4">
        <v>45141</v>
      </c>
      <c r="C320" s="5">
        <v>1310.85</v>
      </c>
      <c r="D320" s="9">
        <f t="shared" si="32"/>
        <v>1.4406980013488325E-2</v>
      </c>
      <c r="G320" s="4">
        <v>45141</v>
      </c>
      <c r="H320" s="5">
        <v>1609.95</v>
      </c>
      <c r="I320" s="9">
        <f t="shared" si="33"/>
        <v>4.9703334253022719E-4</v>
      </c>
      <c r="L320" s="4">
        <v>45141</v>
      </c>
      <c r="M320" s="3">
        <v>875.95</v>
      </c>
      <c r="N320" s="9">
        <f t="shared" si="34"/>
        <v>5.7244417583603106E-3</v>
      </c>
      <c r="Q320" s="4">
        <v>45141</v>
      </c>
      <c r="R320" s="5">
        <v>3018.75</v>
      </c>
      <c r="S320" s="9">
        <f t="shared" si="35"/>
        <v>-4.8247809263485932E-3</v>
      </c>
      <c r="V320" s="4">
        <v>45141</v>
      </c>
      <c r="W320" s="3">
        <v>18.05</v>
      </c>
      <c r="X320" s="9">
        <f t="shared" si="36"/>
        <v>-5.5248759319696918E-3</v>
      </c>
      <c r="AA320" s="4">
        <v>45141</v>
      </c>
      <c r="AB320" s="5">
        <v>19381.650000000001</v>
      </c>
      <c r="AC320" s="2">
        <f t="shared" si="37"/>
        <v>-7.4483358208647541E-3</v>
      </c>
      <c r="AF320" s="19">
        <f t="shared" si="38"/>
        <v>259</v>
      </c>
      <c r="AG320" s="21">
        <v>1.4113303897751403E-2</v>
      </c>
      <c r="AH320" s="21">
        <v>4.5219663527742773E-3</v>
      </c>
    </row>
    <row r="321" spans="2:34" ht="17.850000000000001" customHeight="1">
      <c r="B321" s="4">
        <v>45140</v>
      </c>
      <c r="C321" s="5">
        <v>1292.0999999999999</v>
      </c>
      <c r="D321" s="9">
        <f t="shared" si="32"/>
        <v>-7.4791204101123977E-3</v>
      </c>
      <c r="G321" s="4">
        <v>45140</v>
      </c>
      <c r="H321" s="5">
        <v>1609.15</v>
      </c>
      <c r="I321" s="9">
        <f t="shared" si="33"/>
        <v>2.7532766674441805E-2</v>
      </c>
      <c r="L321" s="4">
        <v>45140</v>
      </c>
      <c r="M321" s="3">
        <v>870.95</v>
      </c>
      <c r="N321" s="9">
        <f t="shared" si="34"/>
        <v>-2.941554922162894E-2</v>
      </c>
      <c r="Q321" s="4">
        <v>45140</v>
      </c>
      <c r="R321" s="5">
        <v>3033.35</v>
      </c>
      <c r="S321" s="9">
        <f t="shared" si="35"/>
        <v>-3.1892402858286269E-2</v>
      </c>
      <c r="V321" s="4">
        <v>45140</v>
      </c>
      <c r="W321" s="3">
        <v>18.149999999999999</v>
      </c>
      <c r="X321" s="9">
        <f t="shared" si="36"/>
        <v>6.5457216654643685E-2</v>
      </c>
      <c r="AA321" s="4">
        <v>45140</v>
      </c>
      <c r="AB321" s="5">
        <v>19526.55</v>
      </c>
      <c r="AC321" s="2">
        <f t="shared" si="37"/>
        <v>-1.0545154913078857E-2</v>
      </c>
      <c r="AF321" s="19">
        <f t="shared" si="38"/>
        <v>260</v>
      </c>
      <c r="AG321" s="21">
        <v>1.4582196746176479E-2</v>
      </c>
      <c r="AH321" s="21">
        <v>5.5196998021782628E-2</v>
      </c>
    </row>
    <row r="322" spans="2:34" ht="17.850000000000001" customHeight="1">
      <c r="B322" s="4">
        <v>45139</v>
      </c>
      <c r="C322" s="5">
        <v>1301.8</v>
      </c>
      <c r="D322" s="9">
        <f t="shared" si="32"/>
        <v>-2.2145050811169562E-2</v>
      </c>
      <c r="G322" s="4">
        <v>45139</v>
      </c>
      <c r="H322" s="5">
        <v>1565.45</v>
      </c>
      <c r="I322" s="9">
        <f t="shared" si="33"/>
        <v>5.3482057312924033E-3</v>
      </c>
      <c r="L322" s="4">
        <v>45139</v>
      </c>
      <c r="M322" s="3">
        <v>896.95</v>
      </c>
      <c r="N322" s="9">
        <f t="shared" si="34"/>
        <v>-2.3959508132321214E-2</v>
      </c>
      <c r="Q322" s="4">
        <v>45139</v>
      </c>
      <c r="R322" s="5">
        <v>3131.65</v>
      </c>
      <c r="S322" s="9">
        <f t="shared" si="35"/>
        <v>6.3586853046553168E-3</v>
      </c>
      <c r="V322" s="4">
        <v>45139</v>
      </c>
      <c r="W322" s="3">
        <v>17</v>
      </c>
      <c r="X322" s="9">
        <f t="shared" si="36"/>
        <v>3.288786684483521E-2</v>
      </c>
      <c r="AA322" s="4">
        <v>45139</v>
      </c>
      <c r="AB322" s="5">
        <v>19733.55</v>
      </c>
      <c r="AC322" s="2">
        <f t="shared" si="37"/>
        <v>-1.0256450116385468E-3</v>
      </c>
      <c r="AF322" s="19">
        <f t="shared" si="38"/>
        <v>261</v>
      </c>
      <c r="AG322" s="21">
        <v>1.5107163486049827E-2</v>
      </c>
      <c r="AH322" s="21">
        <v>-7.7455955604731105E-2</v>
      </c>
    </row>
    <row r="323" spans="2:34" ht="17.850000000000001" customHeight="1">
      <c r="B323" s="4">
        <v>45138</v>
      </c>
      <c r="C323" s="5">
        <v>1330.95</v>
      </c>
      <c r="D323" s="9">
        <f t="shared" si="32"/>
        <v>3.6185390527558162E-2</v>
      </c>
      <c r="G323" s="4">
        <v>45138</v>
      </c>
      <c r="H323" s="5">
        <v>1557.1</v>
      </c>
      <c r="I323" s="9">
        <f t="shared" si="33"/>
        <v>1.8211189918316602E-2</v>
      </c>
      <c r="L323" s="4">
        <v>45138</v>
      </c>
      <c r="M323" s="3">
        <v>918.7</v>
      </c>
      <c r="N323" s="9">
        <f t="shared" si="34"/>
        <v>4.3265018362801562E-2</v>
      </c>
      <c r="Q323" s="4">
        <v>45138</v>
      </c>
      <c r="R323" s="5">
        <v>3111.8</v>
      </c>
      <c r="S323" s="9">
        <f t="shared" si="35"/>
        <v>6.9008045287909407E-3</v>
      </c>
      <c r="V323" s="4">
        <v>45138</v>
      </c>
      <c r="W323" s="3">
        <v>16.45</v>
      </c>
      <c r="X323" s="9">
        <f t="shared" si="36"/>
        <v>2.1506205220963463E-2</v>
      </c>
      <c r="AA323" s="4">
        <v>45138</v>
      </c>
      <c r="AB323" s="5">
        <v>19753.8</v>
      </c>
      <c r="AC323" s="2">
        <f t="shared" si="37"/>
        <v>5.4695776061646278E-3</v>
      </c>
      <c r="AF323" s="19">
        <f t="shared" si="38"/>
        <v>262</v>
      </c>
      <c r="AG323" s="21">
        <v>1.7884665463932421E-2</v>
      </c>
      <c r="AH323" s="21">
        <v>0.27365884050050082</v>
      </c>
    </row>
    <row r="324" spans="2:34" ht="17.850000000000001" customHeight="1">
      <c r="B324" s="4">
        <v>45135</v>
      </c>
      <c r="C324" s="5">
        <v>1283.6500000000001</v>
      </c>
      <c r="D324" s="9">
        <f t="shared" ref="D324:D387" si="39">LN(C324/C325)</f>
        <v>-1.7414576046658515E-2</v>
      </c>
      <c r="G324" s="4">
        <v>45135</v>
      </c>
      <c r="H324" s="5">
        <v>1529</v>
      </c>
      <c r="I324" s="9">
        <f t="shared" ref="I324:I387" si="40">LN(H324/H325)</f>
        <v>-1.2995634487806362E-2</v>
      </c>
      <c r="L324" s="4">
        <v>45135</v>
      </c>
      <c r="M324" s="3">
        <v>879.8</v>
      </c>
      <c r="N324" s="9">
        <f t="shared" ref="N324:N387" si="41">LN(M324/M325)</f>
        <v>4.6710423864404875E-3</v>
      </c>
      <c r="Q324" s="4">
        <v>45135</v>
      </c>
      <c r="R324" s="5">
        <v>3090.4</v>
      </c>
      <c r="S324" s="9">
        <f t="shared" ref="S324:S387" si="42">LN(R324/R325)</f>
        <v>2.9554919256590321E-2</v>
      </c>
      <c r="V324" s="4">
        <v>45135</v>
      </c>
      <c r="W324" s="3">
        <v>16.100000000000001</v>
      </c>
      <c r="X324" s="9">
        <f t="shared" ref="X324:X387" si="43">LN(W324/W325)</f>
        <v>-2.7566829832654592E-2</v>
      </c>
      <c r="AA324" s="4">
        <v>45135</v>
      </c>
      <c r="AB324" s="5">
        <v>19646.05</v>
      </c>
      <c r="AC324" s="2">
        <f t="shared" ref="AC324:AC387" si="44">LN(AB324/AB325)</f>
        <v>-7.0472793931755033E-4</v>
      </c>
      <c r="AF324" s="19">
        <f t="shared" si="38"/>
        <v>263</v>
      </c>
      <c r="AG324" s="21">
        <v>1.4229489135425879E-2</v>
      </c>
      <c r="AH324" s="21">
        <v>-2.2253542260800646E-2</v>
      </c>
    </row>
    <row r="325" spans="2:34" ht="17.850000000000001" customHeight="1">
      <c r="B325" s="4">
        <v>45134</v>
      </c>
      <c r="C325" s="5">
        <v>1306.2</v>
      </c>
      <c r="D325" s="9">
        <f t="shared" si="39"/>
        <v>7.6081058625596873E-3</v>
      </c>
      <c r="G325" s="4">
        <v>45134</v>
      </c>
      <c r="H325" s="5">
        <v>1549</v>
      </c>
      <c r="I325" s="9">
        <f t="shared" si="40"/>
        <v>1.2243791620230883E-2</v>
      </c>
      <c r="L325" s="4">
        <v>45134</v>
      </c>
      <c r="M325" s="3">
        <v>875.7</v>
      </c>
      <c r="N325" s="9">
        <f t="shared" si="41"/>
        <v>9.7539358427969694E-3</v>
      </c>
      <c r="Q325" s="4">
        <v>45134</v>
      </c>
      <c r="R325" s="5">
        <v>3000.4</v>
      </c>
      <c r="S325" s="9">
        <f t="shared" si="42"/>
        <v>1.8568886600919456E-2</v>
      </c>
      <c r="V325" s="4">
        <v>45134</v>
      </c>
      <c r="W325" s="3">
        <v>16.55</v>
      </c>
      <c r="X325" s="9">
        <f t="shared" si="43"/>
        <v>4.9545736551429881E-2</v>
      </c>
      <c r="AA325" s="4">
        <v>45134</v>
      </c>
      <c r="AB325" s="5">
        <v>19659.900000000001</v>
      </c>
      <c r="AC325" s="2">
        <f t="shared" si="44"/>
        <v>-6.0043488655605838E-3</v>
      </c>
      <c r="AF325" s="19">
        <f t="shared" si="38"/>
        <v>264</v>
      </c>
      <c r="AG325" s="21">
        <v>1.5374883009417969E-2</v>
      </c>
      <c r="AH325" s="21">
        <v>0.11295492724994552</v>
      </c>
    </row>
    <row r="326" spans="2:34" ht="17.850000000000001" customHeight="1">
      <c r="B326" s="4">
        <v>45133</v>
      </c>
      <c r="C326" s="5">
        <v>1296.3</v>
      </c>
      <c r="D326" s="9">
        <f t="shared" si="39"/>
        <v>3.3255358409504936E-2</v>
      </c>
      <c r="G326" s="4">
        <v>45133</v>
      </c>
      <c r="H326" s="5">
        <v>1530.15</v>
      </c>
      <c r="I326" s="9">
        <f t="shared" si="40"/>
        <v>3.0725708345170136E-2</v>
      </c>
      <c r="L326" s="4">
        <v>45133</v>
      </c>
      <c r="M326" s="3">
        <v>867.2</v>
      </c>
      <c r="N326" s="9">
        <f t="shared" si="41"/>
        <v>3.8704880645907699E-3</v>
      </c>
      <c r="Q326" s="4">
        <v>45133</v>
      </c>
      <c r="R326" s="5">
        <v>2945.2</v>
      </c>
      <c r="S326" s="9">
        <f t="shared" si="42"/>
        <v>2.8391481231700836E-3</v>
      </c>
      <c r="V326" s="4">
        <v>45133</v>
      </c>
      <c r="W326" s="3">
        <v>15.75</v>
      </c>
      <c r="X326" s="9">
        <f t="shared" si="43"/>
        <v>-1.2618463959211462E-2</v>
      </c>
      <c r="AA326" s="4">
        <v>45133</v>
      </c>
      <c r="AB326" s="5">
        <v>19778.3</v>
      </c>
      <c r="AC326" s="2">
        <f t="shared" si="44"/>
        <v>4.9519981374134591E-3</v>
      </c>
      <c r="AF326" s="19">
        <f t="shared" si="38"/>
        <v>265</v>
      </c>
      <c r="AG326" s="21">
        <v>1.7645283857282638E-2</v>
      </c>
      <c r="AH326" s="21">
        <v>0.11135767741466472</v>
      </c>
    </row>
    <row r="327" spans="2:34" ht="17.850000000000001" customHeight="1">
      <c r="B327" s="4">
        <v>45132</v>
      </c>
      <c r="C327" s="5">
        <v>1253.9000000000001</v>
      </c>
      <c r="D327" s="9">
        <f t="shared" si="39"/>
        <v>-1.8059092331261021E-2</v>
      </c>
      <c r="G327" s="4">
        <v>45132</v>
      </c>
      <c r="H327" s="5">
        <v>1483.85</v>
      </c>
      <c r="I327" s="9">
        <f t="shared" si="40"/>
        <v>-7.11818470750737E-3</v>
      </c>
      <c r="L327" s="4">
        <v>45132</v>
      </c>
      <c r="M327" s="3">
        <v>863.85</v>
      </c>
      <c r="N327" s="9">
        <f t="shared" si="41"/>
        <v>5.3864660320440447E-2</v>
      </c>
      <c r="Q327" s="4">
        <v>45132</v>
      </c>
      <c r="R327" s="5">
        <v>2936.85</v>
      </c>
      <c r="S327" s="9">
        <f t="shared" si="42"/>
        <v>-3.6787101909363636E-2</v>
      </c>
      <c r="V327" s="4">
        <v>45132</v>
      </c>
      <c r="W327" s="3">
        <v>15.95</v>
      </c>
      <c r="X327" s="9">
        <f t="shared" si="43"/>
        <v>1.8987912244691381E-2</v>
      </c>
      <c r="AA327" s="4">
        <v>45132</v>
      </c>
      <c r="AB327" s="5">
        <v>19680.599999999999</v>
      </c>
      <c r="AC327" s="2">
        <f t="shared" si="44"/>
        <v>4.1928242334364116E-4</v>
      </c>
      <c r="AF327" s="19">
        <f t="shared" si="38"/>
        <v>266</v>
      </c>
      <c r="AG327" s="21">
        <v>1.4716582090047389E-2</v>
      </c>
      <c r="AH327" s="21">
        <v>0.16832204488650593</v>
      </c>
    </row>
    <row r="328" spans="2:34" ht="17.850000000000001" customHeight="1">
      <c r="B328" s="4">
        <v>45131</v>
      </c>
      <c r="C328" s="5">
        <v>1276.75</v>
      </c>
      <c r="D328" s="9">
        <f t="shared" si="39"/>
        <v>-1.0944394650053464E-2</v>
      </c>
      <c r="G328" s="4">
        <v>45131</v>
      </c>
      <c r="H328" s="5">
        <v>1494.45</v>
      </c>
      <c r="I328" s="9">
        <f t="shared" si="40"/>
        <v>-6.4364665021926139E-3</v>
      </c>
      <c r="L328" s="4">
        <v>45131</v>
      </c>
      <c r="M328" s="3">
        <v>818.55</v>
      </c>
      <c r="N328" s="9">
        <f t="shared" si="41"/>
        <v>-2.556974619205156E-2</v>
      </c>
      <c r="Q328" s="4">
        <v>45131</v>
      </c>
      <c r="R328" s="5">
        <v>3046.9</v>
      </c>
      <c r="S328" s="9">
        <f t="shared" si="42"/>
        <v>-3.3944217082084012E-2</v>
      </c>
      <c r="V328" s="4">
        <v>45131</v>
      </c>
      <c r="W328" s="3">
        <v>15.65</v>
      </c>
      <c r="X328" s="9">
        <f t="shared" si="43"/>
        <v>-9.539023046758948E-3</v>
      </c>
      <c r="AA328" s="4">
        <v>45131</v>
      </c>
      <c r="AB328" s="5">
        <v>19672.349999999999</v>
      </c>
      <c r="AC328" s="2">
        <f t="shared" si="44"/>
        <v>-3.6861981977146939E-3</v>
      </c>
      <c r="AF328" s="19">
        <f t="shared" si="38"/>
        <v>267</v>
      </c>
      <c r="AG328" s="21">
        <v>1.6921560274777103E-2</v>
      </c>
      <c r="AH328" s="21">
        <v>0.1096157630520577</v>
      </c>
    </row>
    <row r="329" spans="2:34" ht="17.850000000000001" customHeight="1">
      <c r="B329" s="4">
        <v>45128</v>
      </c>
      <c r="C329" s="5">
        <v>1290.8</v>
      </c>
      <c r="D329" s="9">
        <f t="shared" si="39"/>
        <v>-6.1400822356304612E-3</v>
      </c>
      <c r="G329" s="4">
        <v>45128</v>
      </c>
      <c r="H329" s="5">
        <v>1504.1</v>
      </c>
      <c r="I329" s="9">
        <f t="shared" si="40"/>
        <v>3.7700693514918435E-2</v>
      </c>
      <c r="L329" s="4">
        <v>45128</v>
      </c>
      <c r="M329" s="3">
        <v>839.75</v>
      </c>
      <c r="N329" s="9">
        <f t="shared" si="41"/>
        <v>-2.9132872354253251E-3</v>
      </c>
      <c r="Q329" s="4">
        <v>45128</v>
      </c>
      <c r="R329" s="5">
        <v>3152.1</v>
      </c>
      <c r="S329" s="9">
        <f t="shared" si="42"/>
        <v>8.3599568835293139E-2</v>
      </c>
      <c r="V329" s="4">
        <v>45128</v>
      </c>
      <c r="W329" s="3">
        <v>15.8</v>
      </c>
      <c r="X329" s="9">
        <f t="shared" si="43"/>
        <v>6.3492276786587445E-3</v>
      </c>
      <c r="AA329" s="4">
        <v>45128</v>
      </c>
      <c r="AB329" s="5">
        <v>19745</v>
      </c>
      <c r="AC329" s="2">
        <f t="shared" si="44"/>
        <v>-1.1788935034292592E-2</v>
      </c>
      <c r="AF329" s="19">
        <f t="shared" si="38"/>
        <v>268</v>
      </c>
      <c r="AG329" s="21">
        <v>1.3893110082010107E-2</v>
      </c>
      <c r="AH329" s="21">
        <v>7.276480856711498E-2</v>
      </c>
    </row>
    <row r="330" spans="2:34" ht="17.850000000000001" customHeight="1">
      <c r="B330" s="4">
        <v>45127</v>
      </c>
      <c r="C330" s="5">
        <v>1298.75</v>
      </c>
      <c r="D330" s="9">
        <f t="shared" si="39"/>
        <v>-5.3370320005558065E-3</v>
      </c>
      <c r="G330" s="4">
        <v>45127</v>
      </c>
      <c r="H330" s="5">
        <v>1448.45</v>
      </c>
      <c r="I330" s="9">
        <f t="shared" si="40"/>
        <v>6.4066155099256651E-3</v>
      </c>
      <c r="L330" s="4">
        <v>45127</v>
      </c>
      <c r="M330" s="3">
        <v>842.2</v>
      </c>
      <c r="N330" s="9">
        <f t="shared" si="41"/>
        <v>1.0203865721359605E-2</v>
      </c>
      <c r="Q330" s="4">
        <v>45127</v>
      </c>
      <c r="R330" s="5">
        <v>2899.3</v>
      </c>
      <c r="S330" s="9">
        <f t="shared" si="42"/>
        <v>8.938529579749872E-3</v>
      </c>
      <c r="V330" s="4">
        <v>45127</v>
      </c>
      <c r="W330" s="3">
        <v>15.7</v>
      </c>
      <c r="X330" s="9">
        <f t="shared" si="43"/>
        <v>3.1897953681000808E-3</v>
      </c>
      <c r="AA330" s="4">
        <v>45127</v>
      </c>
      <c r="AB330" s="5">
        <v>19979.150000000001</v>
      </c>
      <c r="AC330" s="2">
        <f t="shared" si="44"/>
        <v>7.3344496296331371E-3</v>
      </c>
      <c r="AF330" s="19">
        <f t="shared" si="38"/>
        <v>269</v>
      </c>
      <c r="AG330" s="21">
        <v>1.7536150933820879E-2</v>
      </c>
      <c r="AH330" s="21">
        <v>0.24073238038869493</v>
      </c>
    </row>
    <row r="331" spans="2:34" ht="17.850000000000001" customHeight="1">
      <c r="B331" s="4">
        <v>45126</v>
      </c>
      <c r="C331" s="5">
        <v>1305.7</v>
      </c>
      <c r="D331" s="9">
        <f t="shared" si="39"/>
        <v>-4.3940998810167277E-3</v>
      </c>
      <c r="G331" s="4">
        <v>45126</v>
      </c>
      <c r="H331" s="5">
        <v>1439.2</v>
      </c>
      <c r="I331" s="9">
        <f t="shared" si="40"/>
        <v>2.4940176583670422E-2</v>
      </c>
      <c r="L331" s="4">
        <v>45126</v>
      </c>
      <c r="M331" s="3">
        <v>833.65</v>
      </c>
      <c r="N331" s="9">
        <f t="shared" si="41"/>
        <v>-1.3167884726983178E-2</v>
      </c>
      <c r="Q331" s="4">
        <v>45126</v>
      </c>
      <c r="R331" s="5">
        <v>2873.5</v>
      </c>
      <c r="S331" s="9">
        <f t="shared" si="42"/>
        <v>-4.6178232503219993E-3</v>
      </c>
      <c r="V331" s="4">
        <v>45126</v>
      </c>
      <c r="W331" s="3">
        <v>15.65</v>
      </c>
      <c r="X331" s="9">
        <f t="shared" si="43"/>
        <v>2.9175489133931688E-2</v>
      </c>
      <c r="AA331" s="4">
        <v>45126</v>
      </c>
      <c r="AB331" s="5">
        <v>19833.150000000001</v>
      </c>
      <c r="AC331" s="2">
        <f t="shared" si="44"/>
        <v>4.2392642007422158E-3</v>
      </c>
      <c r="AF331" s="19">
        <f t="shared" si="38"/>
        <v>270</v>
      </c>
      <c r="AG331" s="21">
        <v>1.4996417015932335E-2</v>
      </c>
      <c r="AH331" s="21">
        <v>0.12550059276408049</v>
      </c>
    </row>
    <row r="332" spans="2:34" ht="17.850000000000001" customHeight="1">
      <c r="B332" s="4">
        <v>45125</v>
      </c>
      <c r="C332" s="5">
        <v>1311.45</v>
      </c>
      <c r="D332" s="9">
        <f t="shared" si="39"/>
        <v>-1.0467725572905734E-2</v>
      </c>
      <c r="G332" s="4">
        <v>45125</v>
      </c>
      <c r="H332" s="5">
        <v>1403.75</v>
      </c>
      <c r="I332" s="9">
        <f t="shared" si="40"/>
        <v>-1.8247457792565251E-2</v>
      </c>
      <c r="L332" s="4">
        <v>45125</v>
      </c>
      <c r="M332" s="3">
        <v>844.7</v>
      </c>
      <c r="N332" s="9">
        <f t="shared" si="41"/>
        <v>1.5629978749593213E-2</v>
      </c>
      <c r="Q332" s="4">
        <v>45125</v>
      </c>
      <c r="R332" s="5">
        <v>2886.8</v>
      </c>
      <c r="S332" s="9">
        <f t="shared" si="42"/>
        <v>-5.8543828865007226E-3</v>
      </c>
      <c r="V332" s="4">
        <v>45125</v>
      </c>
      <c r="W332" s="3">
        <v>15.2</v>
      </c>
      <c r="X332" s="9">
        <f t="shared" si="43"/>
        <v>-3.2840752011899961E-3</v>
      </c>
      <c r="AA332" s="4">
        <v>45125</v>
      </c>
      <c r="AB332" s="5">
        <v>19749.25</v>
      </c>
      <c r="AC332" s="2">
        <f t="shared" si="44"/>
        <v>1.9158307663970271E-3</v>
      </c>
      <c r="AF332" s="19">
        <f t="shared" si="38"/>
        <v>271</v>
      </c>
      <c r="AG332" s="21">
        <v>1.7870413218040868E-2</v>
      </c>
      <c r="AH332" s="21">
        <v>0.13974585104516984</v>
      </c>
    </row>
    <row r="333" spans="2:34" ht="17.850000000000001" customHeight="1">
      <c r="B333" s="4">
        <v>45124</v>
      </c>
      <c r="C333" s="5">
        <v>1325.25</v>
      </c>
      <c r="D333" s="9">
        <f t="shared" si="39"/>
        <v>1.5480755984886058E-3</v>
      </c>
      <c r="G333" s="4">
        <v>45124</v>
      </c>
      <c r="H333" s="5">
        <v>1429.6</v>
      </c>
      <c r="I333" s="9">
        <f t="shared" si="40"/>
        <v>9.0291687954896435E-3</v>
      </c>
      <c r="L333" s="4">
        <v>45124</v>
      </c>
      <c r="M333" s="3">
        <v>831.6</v>
      </c>
      <c r="N333" s="9">
        <f t="shared" si="41"/>
        <v>7.9075654250440174E-3</v>
      </c>
      <c r="Q333" s="4">
        <v>45124</v>
      </c>
      <c r="R333" s="5">
        <v>2903.75</v>
      </c>
      <c r="S333" s="9">
        <f t="shared" si="42"/>
        <v>1.8859464809564592E-2</v>
      </c>
      <c r="V333" s="4">
        <v>45124</v>
      </c>
      <c r="W333" s="3">
        <v>15.25</v>
      </c>
      <c r="X333" s="9">
        <f t="shared" si="43"/>
        <v>0</v>
      </c>
      <c r="AA333" s="4">
        <v>45124</v>
      </c>
      <c r="AB333" s="5">
        <v>19711.45</v>
      </c>
      <c r="AC333" s="2">
        <f t="shared" si="44"/>
        <v>7.4829856798224494E-3</v>
      </c>
      <c r="AF333" s="19">
        <f t="shared" si="38"/>
        <v>272</v>
      </c>
      <c r="AG333" s="21">
        <v>1.487608027820192E-2</v>
      </c>
      <c r="AH333" s="21">
        <v>6.4813433037176557E-3</v>
      </c>
    </row>
    <row r="334" spans="2:34" ht="17.850000000000001" customHeight="1">
      <c r="B334" s="4">
        <v>45121</v>
      </c>
      <c r="C334" s="5">
        <v>1323.2</v>
      </c>
      <c r="D334" s="9">
        <f t="shared" si="39"/>
        <v>-5.3890202211440983E-3</v>
      </c>
      <c r="G334" s="4">
        <v>45121</v>
      </c>
      <c r="H334" s="5">
        <v>1416.75</v>
      </c>
      <c r="I334" s="9">
        <f t="shared" si="40"/>
        <v>1.007350766445974E-2</v>
      </c>
      <c r="L334" s="4">
        <v>45121</v>
      </c>
      <c r="M334" s="3">
        <v>825.05</v>
      </c>
      <c r="N334" s="9">
        <f t="shared" si="41"/>
        <v>-2.1641584369816072E-2</v>
      </c>
      <c r="Q334" s="4">
        <v>45121</v>
      </c>
      <c r="R334" s="5">
        <v>2849.5</v>
      </c>
      <c r="S334" s="9">
        <f t="shared" si="42"/>
        <v>3.6980024809920721E-2</v>
      </c>
      <c r="V334" s="4">
        <v>45121</v>
      </c>
      <c r="W334" s="3">
        <v>15.25</v>
      </c>
      <c r="X334" s="9">
        <f t="shared" si="43"/>
        <v>3.2840752011900187E-3</v>
      </c>
      <c r="AA334" s="4">
        <v>45121</v>
      </c>
      <c r="AB334" s="5">
        <v>19564.5</v>
      </c>
      <c r="AC334" s="2">
        <f t="shared" si="44"/>
        <v>7.735121594226721E-3</v>
      </c>
      <c r="AF334" s="19">
        <f t="shared" si="38"/>
        <v>273</v>
      </c>
      <c r="AG334" s="21">
        <v>1.3887557717973729E-2</v>
      </c>
      <c r="AH334" s="21">
        <v>9.3423219601625002E-2</v>
      </c>
    </row>
    <row r="335" spans="2:34" ht="17.850000000000001" customHeight="1">
      <c r="B335" s="4">
        <v>45120</v>
      </c>
      <c r="C335" s="5">
        <v>1330.35</v>
      </c>
      <c r="D335" s="9">
        <f t="shared" si="39"/>
        <v>-2.8523194417812742E-3</v>
      </c>
      <c r="G335" s="4">
        <v>45120</v>
      </c>
      <c r="H335" s="5">
        <v>1402.55</v>
      </c>
      <c r="I335" s="9">
        <f t="shared" si="40"/>
        <v>-1.2752112163143958E-2</v>
      </c>
      <c r="L335" s="4">
        <v>45120</v>
      </c>
      <c r="M335" s="3">
        <v>843.1</v>
      </c>
      <c r="N335" s="9">
        <f t="shared" si="41"/>
        <v>2.5101900464851955E-2</v>
      </c>
      <c r="Q335" s="4">
        <v>45120</v>
      </c>
      <c r="R335" s="5">
        <v>2746.05</v>
      </c>
      <c r="S335" s="9">
        <f t="shared" si="42"/>
        <v>-1.5250643409512795E-2</v>
      </c>
      <c r="V335" s="4">
        <v>45120</v>
      </c>
      <c r="W335" s="3">
        <v>15.2</v>
      </c>
      <c r="X335" s="9">
        <f t="shared" si="43"/>
        <v>-4.5023681373955245E-2</v>
      </c>
      <c r="AA335" s="4">
        <v>45120</v>
      </c>
      <c r="AB335" s="5">
        <v>19413.75</v>
      </c>
      <c r="AC335" s="2">
        <f t="shared" si="44"/>
        <v>1.5181178258223326E-3</v>
      </c>
      <c r="AF335" s="19">
        <f t="shared" si="38"/>
        <v>274</v>
      </c>
      <c r="AG335" s="21">
        <v>1.4822805977001963E-2</v>
      </c>
      <c r="AH335" s="21">
        <v>0.18963625399198983</v>
      </c>
    </row>
    <row r="336" spans="2:34" ht="17.850000000000001" customHeight="1">
      <c r="B336" s="4">
        <v>45119</v>
      </c>
      <c r="C336" s="5">
        <v>1334.15</v>
      </c>
      <c r="D336" s="9">
        <f t="shared" si="39"/>
        <v>-4.2632824483144691E-3</v>
      </c>
      <c r="G336" s="4">
        <v>45119</v>
      </c>
      <c r="H336" s="5">
        <v>1420.55</v>
      </c>
      <c r="I336" s="9">
        <f t="shared" si="40"/>
        <v>-4.144719667153119E-3</v>
      </c>
      <c r="L336" s="4">
        <v>45119</v>
      </c>
      <c r="M336" s="3">
        <v>822.2</v>
      </c>
      <c r="N336" s="9">
        <f t="shared" si="41"/>
        <v>-8.4174051963297036E-3</v>
      </c>
      <c r="Q336" s="4">
        <v>45119</v>
      </c>
      <c r="R336" s="5">
        <v>2788.25</v>
      </c>
      <c r="S336" s="9">
        <f t="shared" si="42"/>
        <v>6.0254690147869203E-3</v>
      </c>
      <c r="V336" s="4">
        <v>45119</v>
      </c>
      <c r="W336" s="3">
        <v>15.9</v>
      </c>
      <c r="X336" s="9">
        <f t="shared" si="43"/>
        <v>3.5203635192979699E-2</v>
      </c>
      <c r="AA336" s="4">
        <v>45119</v>
      </c>
      <c r="AB336" s="5">
        <v>19384.3</v>
      </c>
      <c r="AC336" s="2">
        <f t="shared" si="44"/>
        <v>-2.8384742821917232E-3</v>
      </c>
      <c r="AF336" s="19">
        <f t="shared" si="38"/>
        <v>275</v>
      </c>
      <c r="AG336" s="21">
        <v>1.6817515199836066E-2</v>
      </c>
      <c r="AH336" s="21">
        <v>0.10380733141595722</v>
      </c>
    </row>
    <row r="337" spans="2:34" ht="17.850000000000001" customHeight="1">
      <c r="B337" s="4">
        <v>45118</v>
      </c>
      <c r="C337" s="5">
        <v>1339.85</v>
      </c>
      <c r="D337" s="9">
        <f t="shared" si="39"/>
        <v>8.5824568780752362E-3</v>
      </c>
      <c r="G337" s="4">
        <v>45118</v>
      </c>
      <c r="H337" s="5">
        <v>1426.45</v>
      </c>
      <c r="I337" s="9">
        <f t="shared" si="40"/>
        <v>3.3355015739136196E-3</v>
      </c>
      <c r="L337" s="4">
        <v>45118</v>
      </c>
      <c r="M337" s="3">
        <v>829.15</v>
      </c>
      <c r="N337" s="9">
        <f t="shared" si="41"/>
        <v>4.4388720805643454E-2</v>
      </c>
      <c r="Q337" s="4">
        <v>45118</v>
      </c>
      <c r="R337" s="5">
        <v>2771.5</v>
      </c>
      <c r="S337" s="9">
        <f t="shared" si="42"/>
        <v>4.5130982249034973E-2</v>
      </c>
      <c r="V337" s="4">
        <v>45118</v>
      </c>
      <c r="W337" s="3">
        <v>15.35</v>
      </c>
      <c r="X337" s="9">
        <f t="shared" si="43"/>
        <v>1.9737482838321337E-2</v>
      </c>
      <c r="AA337" s="4">
        <v>45118</v>
      </c>
      <c r="AB337" s="5">
        <v>19439.400000000001</v>
      </c>
      <c r="AC337" s="2">
        <f t="shared" si="44"/>
        <v>4.3046517974119156E-3</v>
      </c>
      <c r="AF337" s="19">
        <f t="shared" si="38"/>
        <v>276</v>
      </c>
      <c r="AG337" s="21">
        <v>1.6355549224548242E-2</v>
      </c>
      <c r="AH337" s="21">
        <v>0.12563196530156648</v>
      </c>
    </row>
    <row r="338" spans="2:34" ht="17.850000000000001" customHeight="1">
      <c r="B338" s="4">
        <v>45117</v>
      </c>
      <c r="C338" s="5">
        <v>1328.4</v>
      </c>
      <c r="D338" s="9">
        <f t="shared" si="39"/>
        <v>3.9221652331645814E-3</v>
      </c>
      <c r="G338" s="4">
        <v>45117</v>
      </c>
      <c r="H338" s="5">
        <v>1421.7</v>
      </c>
      <c r="I338" s="9">
        <f t="shared" si="40"/>
        <v>-1.2685602836003279E-2</v>
      </c>
      <c r="L338" s="4">
        <v>45117</v>
      </c>
      <c r="M338" s="3">
        <v>793.15</v>
      </c>
      <c r="N338" s="9">
        <f t="shared" si="41"/>
        <v>-1.2529137149310905E-2</v>
      </c>
      <c r="Q338" s="4">
        <v>45117</v>
      </c>
      <c r="R338" s="5">
        <v>2649.2</v>
      </c>
      <c r="S338" s="9">
        <f t="shared" si="42"/>
        <v>-3.5614437866998291E-2</v>
      </c>
      <c r="V338" s="4">
        <v>45117</v>
      </c>
      <c r="W338" s="3">
        <v>15.05</v>
      </c>
      <c r="X338" s="9">
        <f t="shared" si="43"/>
        <v>-1.3201511858535842E-2</v>
      </c>
      <c r="AA338" s="4">
        <v>45117</v>
      </c>
      <c r="AB338" s="5">
        <v>19355.900000000001</v>
      </c>
      <c r="AC338" s="2">
        <f t="shared" si="44"/>
        <v>1.2458741727910268E-3</v>
      </c>
      <c r="AF338" s="19">
        <f t="shared" si="38"/>
        <v>277</v>
      </c>
      <c r="AG338" s="21">
        <v>1.669777942585118E-2</v>
      </c>
      <c r="AH338" s="21">
        <v>0.18874113451601526</v>
      </c>
    </row>
    <row r="339" spans="2:34" ht="17.850000000000001" customHeight="1">
      <c r="B339" s="4">
        <v>45114</v>
      </c>
      <c r="C339" s="5">
        <v>1323.2</v>
      </c>
      <c r="D339" s="9">
        <f t="shared" si="39"/>
        <v>-7.5290221641577532E-3</v>
      </c>
      <c r="G339" s="4">
        <v>45114</v>
      </c>
      <c r="H339" s="5">
        <v>1439.85</v>
      </c>
      <c r="I339" s="9">
        <f t="shared" si="40"/>
        <v>4.6012485748756653E-2</v>
      </c>
      <c r="L339" s="4">
        <v>45114</v>
      </c>
      <c r="M339" s="3">
        <v>803.15</v>
      </c>
      <c r="N339" s="9">
        <f t="shared" si="41"/>
        <v>-1.7954025164156475E-2</v>
      </c>
      <c r="Q339" s="4">
        <v>45114</v>
      </c>
      <c r="R339" s="5">
        <v>2745.25</v>
      </c>
      <c r="S339" s="9">
        <f t="shared" si="42"/>
        <v>-3.243430696132929E-2</v>
      </c>
      <c r="V339" s="4">
        <v>45114</v>
      </c>
      <c r="W339" s="3">
        <v>15.25</v>
      </c>
      <c r="X339" s="9">
        <f t="shared" si="43"/>
        <v>-3.273325344969249E-3</v>
      </c>
      <c r="AA339" s="4">
        <v>45114</v>
      </c>
      <c r="AB339" s="5">
        <v>19331.8</v>
      </c>
      <c r="AC339" s="2">
        <f t="shared" si="44"/>
        <v>-8.524586056305487E-3</v>
      </c>
      <c r="AF339" s="19">
        <f t="shared" si="38"/>
        <v>278</v>
      </c>
      <c r="AG339" s="21">
        <v>1.8230074825625636E-2</v>
      </c>
      <c r="AH339" s="21">
        <v>0.13723840503433851</v>
      </c>
    </row>
    <row r="340" spans="2:34" ht="17.850000000000001" customHeight="1">
      <c r="B340" s="4">
        <v>45113</v>
      </c>
      <c r="C340" s="5">
        <v>1333.2</v>
      </c>
      <c r="D340" s="9">
        <f t="shared" si="39"/>
        <v>1.602937692955023E-2</v>
      </c>
      <c r="G340" s="4">
        <v>45113</v>
      </c>
      <c r="H340" s="5">
        <v>1375.1</v>
      </c>
      <c r="I340" s="9">
        <f t="shared" si="40"/>
        <v>2.0747272989004644E-3</v>
      </c>
      <c r="L340" s="4">
        <v>45113</v>
      </c>
      <c r="M340" s="3">
        <v>817.7</v>
      </c>
      <c r="N340" s="9">
        <f t="shared" si="41"/>
        <v>-1.6496108827086476E-3</v>
      </c>
      <c r="Q340" s="4">
        <v>45113</v>
      </c>
      <c r="R340" s="5">
        <v>2835.75</v>
      </c>
      <c r="S340" s="9">
        <f t="shared" si="42"/>
        <v>1.1705374405448958E-2</v>
      </c>
      <c r="V340" s="4">
        <v>45113</v>
      </c>
      <c r="W340" s="3">
        <v>15.3</v>
      </c>
      <c r="X340" s="9">
        <f t="shared" si="43"/>
        <v>6.4102886192759778E-2</v>
      </c>
      <c r="AA340" s="4">
        <v>45113</v>
      </c>
      <c r="AB340" s="5">
        <v>19497.3</v>
      </c>
      <c r="AC340" s="2">
        <f t="shared" si="44"/>
        <v>5.0802509522156619E-3</v>
      </c>
      <c r="AF340" s="19">
        <f t="shared" si="38"/>
        <v>279</v>
      </c>
      <c r="AG340" s="21">
        <v>1.4355678803853411E-2</v>
      </c>
      <c r="AH340" s="21">
        <v>-1.9980730905296715E-2</v>
      </c>
    </row>
    <row r="341" spans="2:34" ht="17.850000000000001" customHeight="1">
      <c r="B341" s="4">
        <v>45112</v>
      </c>
      <c r="C341" s="5">
        <v>1312</v>
      </c>
      <c r="D341" s="9">
        <f t="shared" si="39"/>
        <v>1.7181826791115098E-2</v>
      </c>
      <c r="G341" s="4">
        <v>45112</v>
      </c>
      <c r="H341" s="5">
        <v>1372.25</v>
      </c>
      <c r="I341" s="9">
        <f t="shared" si="40"/>
        <v>-1.2744653522960663E-3</v>
      </c>
      <c r="L341" s="4">
        <v>45112</v>
      </c>
      <c r="M341" s="3">
        <v>819.05</v>
      </c>
      <c r="N341" s="9">
        <f t="shared" si="41"/>
        <v>7.7830942914810857E-3</v>
      </c>
      <c r="Q341" s="4">
        <v>45112</v>
      </c>
      <c r="R341" s="5">
        <v>2802.75</v>
      </c>
      <c r="S341" s="9">
        <f t="shared" si="42"/>
        <v>3.7175428419292181E-3</v>
      </c>
      <c r="V341" s="4">
        <v>45112</v>
      </c>
      <c r="W341" s="3">
        <v>14.35</v>
      </c>
      <c r="X341" s="9">
        <f t="shared" si="43"/>
        <v>-2.0690393257446281E-2</v>
      </c>
      <c r="AA341" s="4">
        <v>45112</v>
      </c>
      <c r="AB341" s="5">
        <v>19398.5</v>
      </c>
      <c r="AC341" s="2">
        <f t="shared" si="44"/>
        <v>4.8984854347202441E-4</v>
      </c>
      <c r="AF341" s="19">
        <f t="shared" si="38"/>
        <v>280</v>
      </c>
      <c r="AG341" s="21">
        <v>1.4786659069381531E-2</v>
      </c>
      <c r="AH341" s="21">
        <v>0.21395901478945809</v>
      </c>
    </row>
    <row r="342" spans="2:34" ht="17.850000000000001" customHeight="1">
      <c r="B342" s="4">
        <v>45111</v>
      </c>
      <c r="C342" s="5">
        <v>1289.6500000000001</v>
      </c>
      <c r="D342" s="9">
        <f t="shared" si="39"/>
        <v>4.429600031194577E-3</v>
      </c>
      <c r="G342" s="4">
        <v>45111</v>
      </c>
      <c r="H342" s="5">
        <v>1374</v>
      </c>
      <c r="I342" s="9">
        <f t="shared" si="40"/>
        <v>-3.5598860654009424E-3</v>
      </c>
      <c r="L342" s="4">
        <v>45111</v>
      </c>
      <c r="M342" s="3">
        <v>812.7</v>
      </c>
      <c r="N342" s="9">
        <f t="shared" si="41"/>
        <v>-2.1846489073328545E-2</v>
      </c>
      <c r="Q342" s="4">
        <v>45111</v>
      </c>
      <c r="R342" s="5">
        <v>2792.35</v>
      </c>
      <c r="S342" s="9">
        <f t="shared" si="42"/>
        <v>7.8557258843695108E-3</v>
      </c>
      <c r="V342" s="4">
        <v>45111</v>
      </c>
      <c r="W342" s="3">
        <v>14.65</v>
      </c>
      <c r="X342" s="9">
        <f t="shared" si="43"/>
        <v>-2.3609865639133736E-2</v>
      </c>
      <c r="AA342" s="4">
        <v>45111</v>
      </c>
      <c r="AB342" s="5">
        <v>19389</v>
      </c>
      <c r="AC342" s="2">
        <f t="shared" si="44"/>
        <v>3.4330872964505156E-3</v>
      </c>
      <c r="AF342" s="19">
        <f t="shared" si="38"/>
        <v>281</v>
      </c>
      <c r="AG342" s="21">
        <v>1.4376445048199307E-2</v>
      </c>
      <c r="AH342" s="21">
        <v>0.15207079465832946</v>
      </c>
    </row>
    <row r="343" spans="2:34" ht="17.850000000000001" customHeight="1">
      <c r="B343" s="4">
        <v>45110</v>
      </c>
      <c r="C343" s="5">
        <v>1283.95</v>
      </c>
      <c r="D343" s="9">
        <f t="shared" si="39"/>
        <v>1.9880334768034211E-3</v>
      </c>
      <c r="G343" s="4">
        <v>45110</v>
      </c>
      <c r="H343" s="5">
        <v>1378.9</v>
      </c>
      <c r="I343" s="9">
        <f t="shared" si="40"/>
        <v>3.9602573240931898E-3</v>
      </c>
      <c r="L343" s="4">
        <v>45110</v>
      </c>
      <c r="M343" s="3">
        <v>830.65</v>
      </c>
      <c r="N343" s="9">
        <f t="shared" si="41"/>
        <v>2.8946818350656243E-2</v>
      </c>
      <c r="Q343" s="4">
        <v>45110</v>
      </c>
      <c r="R343" s="5">
        <v>2770.5</v>
      </c>
      <c r="S343" s="9">
        <f t="shared" si="42"/>
        <v>-1.6058778462964111E-2</v>
      </c>
      <c r="V343" s="4">
        <v>45110</v>
      </c>
      <c r="W343" s="3">
        <v>15</v>
      </c>
      <c r="X343" s="9">
        <f t="shared" si="43"/>
        <v>6.5427805322455193E-2</v>
      </c>
      <c r="AA343" s="4">
        <v>45110</v>
      </c>
      <c r="AB343" s="5">
        <v>19322.55</v>
      </c>
      <c r="AC343" s="2">
        <f t="shared" si="44"/>
        <v>6.9330038087148356E-3</v>
      </c>
      <c r="AF343" s="19">
        <f t="shared" si="38"/>
        <v>282</v>
      </c>
      <c r="AG343" s="21">
        <v>1.5464498459769662E-2</v>
      </c>
      <c r="AH343" s="21">
        <v>0.14194838980224134</v>
      </c>
    </row>
    <row r="344" spans="2:34" ht="17.850000000000001" customHeight="1">
      <c r="B344" s="4">
        <v>45107</v>
      </c>
      <c r="C344" s="5">
        <v>1281.4000000000001</v>
      </c>
      <c r="D344" s="9">
        <f t="shared" si="39"/>
        <v>9.9604760583686894E-3</v>
      </c>
      <c r="G344" s="4">
        <v>45107</v>
      </c>
      <c r="H344" s="5">
        <v>1373.45</v>
      </c>
      <c r="I344" s="9">
        <f t="shared" si="40"/>
        <v>-4.6852102339063747E-3</v>
      </c>
      <c r="L344" s="4">
        <v>45107</v>
      </c>
      <c r="M344" s="3">
        <v>806.95</v>
      </c>
      <c r="N344" s="9">
        <f t="shared" si="41"/>
        <v>-1.4241047575704433E-3</v>
      </c>
      <c r="Q344" s="4">
        <v>45107</v>
      </c>
      <c r="R344" s="5">
        <v>2815.35</v>
      </c>
      <c r="S344" s="9">
        <f t="shared" si="42"/>
        <v>7.3976041240209926E-3</v>
      </c>
      <c r="V344" s="4">
        <v>45107</v>
      </c>
      <c r="W344" s="3">
        <v>14.05</v>
      </c>
      <c r="X344" s="9">
        <f t="shared" si="43"/>
        <v>-7.0922283094917984E-3</v>
      </c>
      <c r="AA344" s="4">
        <v>45107</v>
      </c>
      <c r="AB344" s="5">
        <v>19189.05</v>
      </c>
      <c r="AC344" s="2">
        <f t="shared" si="44"/>
        <v>1.1370324916684512E-2</v>
      </c>
      <c r="AF344" s="19">
        <f t="shared" si="38"/>
        <v>283</v>
      </c>
      <c r="AG344" s="21">
        <v>1.5216967993480475E-2</v>
      </c>
      <c r="AH344" s="21">
        <v>0.2306090272454791</v>
      </c>
    </row>
    <row r="345" spans="2:34" ht="17.850000000000001" customHeight="1">
      <c r="B345" s="4">
        <v>45105</v>
      </c>
      <c r="C345" s="5">
        <v>1268.7</v>
      </c>
      <c r="D345" s="9">
        <f t="shared" si="39"/>
        <v>4.8988719970377015E-3</v>
      </c>
      <c r="G345" s="4">
        <v>45105</v>
      </c>
      <c r="H345" s="5">
        <v>1379.9</v>
      </c>
      <c r="I345" s="9">
        <f t="shared" si="40"/>
        <v>2.6486237206191773E-3</v>
      </c>
      <c r="L345" s="4">
        <v>45105</v>
      </c>
      <c r="M345" s="3">
        <v>808.1</v>
      </c>
      <c r="N345" s="9">
        <f t="shared" si="41"/>
        <v>-8.4409484262398561E-3</v>
      </c>
      <c r="Q345" s="4">
        <v>45105</v>
      </c>
      <c r="R345" s="5">
        <v>2794.6</v>
      </c>
      <c r="S345" s="9">
        <f t="shared" si="42"/>
        <v>-1.8857782700546818E-2</v>
      </c>
      <c r="V345" s="4">
        <v>45105</v>
      </c>
      <c r="W345" s="3">
        <v>14.15</v>
      </c>
      <c r="X345" s="9">
        <f t="shared" si="43"/>
        <v>2.142939145589921E-2</v>
      </c>
      <c r="AA345" s="4">
        <v>45105</v>
      </c>
      <c r="AB345" s="5">
        <v>18972.099999999999</v>
      </c>
      <c r="AC345" s="2">
        <f t="shared" si="44"/>
        <v>8.1875052167941238E-3</v>
      </c>
      <c r="AF345" s="19">
        <f t="shared" si="38"/>
        <v>284</v>
      </c>
      <c r="AG345" s="21">
        <v>1.4725241256407669E-2</v>
      </c>
      <c r="AH345" s="21">
        <v>0.1789623993475605</v>
      </c>
    </row>
    <row r="346" spans="2:34" ht="17.850000000000001" customHeight="1">
      <c r="B346" s="4">
        <v>45104</v>
      </c>
      <c r="C346" s="5">
        <v>1262.5</v>
      </c>
      <c r="D346" s="9">
        <f t="shared" si="39"/>
        <v>-3.7947709385035794E-3</v>
      </c>
      <c r="G346" s="4">
        <v>45104</v>
      </c>
      <c r="H346" s="5">
        <v>1376.25</v>
      </c>
      <c r="I346" s="9">
        <f t="shared" si="40"/>
        <v>9.4504223375474754E-4</v>
      </c>
      <c r="L346" s="4">
        <v>45104</v>
      </c>
      <c r="M346" s="3">
        <v>814.95</v>
      </c>
      <c r="N346" s="9">
        <f t="shared" si="41"/>
        <v>-1.3286397301457536E-2</v>
      </c>
      <c r="Q346" s="4">
        <v>45104</v>
      </c>
      <c r="R346" s="5">
        <v>2847.8</v>
      </c>
      <c r="S346" s="9">
        <f t="shared" si="42"/>
        <v>-8.8622225026941653E-3</v>
      </c>
      <c r="V346" s="4">
        <v>45104</v>
      </c>
      <c r="W346" s="3">
        <v>13.85</v>
      </c>
      <c r="X346" s="9">
        <f t="shared" si="43"/>
        <v>-1.7889564750775057E-2</v>
      </c>
      <c r="AA346" s="4">
        <v>45104</v>
      </c>
      <c r="AB346" s="5">
        <v>18817.400000000001</v>
      </c>
      <c r="AC346" s="2">
        <f t="shared" si="44"/>
        <v>6.729148846371014E-3</v>
      </c>
      <c r="AF346" s="19">
        <f t="shared" si="38"/>
        <v>285</v>
      </c>
      <c r="AG346" s="21">
        <v>1.5542500580530617E-2</v>
      </c>
      <c r="AH346" s="21">
        <v>0.21858685702127686</v>
      </c>
    </row>
    <row r="347" spans="2:34" ht="17.850000000000001" customHeight="1">
      <c r="B347" s="4">
        <v>45103</v>
      </c>
      <c r="C347" s="5">
        <v>1267.3</v>
      </c>
      <c r="D347" s="9">
        <f t="shared" si="39"/>
        <v>-1.561950683823226E-2</v>
      </c>
      <c r="G347" s="4">
        <v>45103</v>
      </c>
      <c r="H347" s="5">
        <v>1374.95</v>
      </c>
      <c r="I347" s="9">
        <f t="shared" si="40"/>
        <v>-4.8972582594888764E-3</v>
      </c>
      <c r="L347" s="4">
        <v>45103</v>
      </c>
      <c r="M347" s="3">
        <v>825.85</v>
      </c>
      <c r="N347" s="9">
        <f t="shared" si="41"/>
        <v>-2.9293668060638847E-2</v>
      </c>
      <c r="Q347" s="4">
        <v>45103</v>
      </c>
      <c r="R347" s="5">
        <v>2873.15</v>
      </c>
      <c r="S347" s="9">
        <f t="shared" si="42"/>
        <v>-1.1007189584341314E-2</v>
      </c>
      <c r="V347" s="4">
        <v>45103</v>
      </c>
      <c r="W347" s="3">
        <v>14.1</v>
      </c>
      <c r="X347" s="9">
        <f t="shared" si="43"/>
        <v>-4.506828540170621E-2</v>
      </c>
      <c r="AA347" s="4">
        <v>45103</v>
      </c>
      <c r="AB347" s="5">
        <v>18691.2</v>
      </c>
      <c r="AC347" s="2">
        <f t="shared" si="44"/>
        <v>1.3759247500199831E-3</v>
      </c>
      <c r="AF347" s="19">
        <f t="shared" si="38"/>
        <v>286</v>
      </c>
      <c r="AG347" s="21">
        <v>1.5087312242918496E-2</v>
      </c>
      <c r="AH347" s="21">
        <v>0.19815224499732226</v>
      </c>
    </row>
    <row r="348" spans="2:34" ht="17.850000000000001" customHeight="1">
      <c r="B348" s="4">
        <v>45100</v>
      </c>
      <c r="C348" s="5">
        <v>1287.25</v>
      </c>
      <c r="D348" s="9">
        <f t="shared" si="39"/>
        <v>-2.8702215034540268E-3</v>
      </c>
      <c r="G348" s="4">
        <v>45100</v>
      </c>
      <c r="H348" s="5">
        <v>1381.7</v>
      </c>
      <c r="I348" s="9">
        <f t="shared" si="40"/>
        <v>1.4475969915275064E-4</v>
      </c>
      <c r="L348" s="4">
        <v>45100</v>
      </c>
      <c r="M348" s="3">
        <v>850.4</v>
      </c>
      <c r="N348" s="9">
        <f t="shared" si="41"/>
        <v>1.5882756538262922E-2</v>
      </c>
      <c r="Q348" s="4">
        <v>45100</v>
      </c>
      <c r="R348" s="5">
        <v>2904.95</v>
      </c>
      <c r="S348" s="9">
        <f t="shared" si="42"/>
        <v>-8.0741680959072262E-3</v>
      </c>
      <c r="V348" s="4">
        <v>45100</v>
      </c>
      <c r="W348" s="3">
        <v>14.75</v>
      </c>
      <c r="X348" s="9">
        <f t="shared" si="43"/>
        <v>0</v>
      </c>
      <c r="AA348" s="4">
        <v>45100</v>
      </c>
      <c r="AB348" s="5">
        <v>18665.5</v>
      </c>
      <c r="AC348" s="2">
        <f t="shared" si="44"/>
        <v>-5.6495438985202338E-3</v>
      </c>
      <c r="AF348" s="19">
        <f t="shared" si="38"/>
        <v>287</v>
      </c>
      <c r="AG348" s="21">
        <v>1.4143059079721531E-2</v>
      </c>
      <c r="AH348" s="21">
        <v>0.10845291936719934</v>
      </c>
    </row>
    <row r="349" spans="2:34" ht="17.850000000000001" customHeight="1">
      <c r="B349" s="4">
        <v>45099</v>
      </c>
      <c r="C349" s="5">
        <v>1290.95</v>
      </c>
      <c r="D349" s="9">
        <f t="shared" si="39"/>
        <v>-3.2867419337206968E-3</v>
      </c>
      <c r="G349" s="4">
        <v>45099</v>
      </c>
      <c r="H349" s="5">
        <v>1381.5</v>
      </c>
      <c r="I349" s="9">
        <f t="shared" si="40"/>
        <v>-4.8740957582454067E-3</v>
      </c>
      <c r="L349" s="4">
        <v>45099</v>
      </c>
      <c r="M349" s="3">
        <v>837</v>
      </c>
      <c r="N349" s="9">
        <f t="shared" si="41"/>
        <v>-4.1728823591950116E-3</v>
      </c>
      <c r="Q349" s="4">
        <v>45099</v>
      </c>
      <c r="R349" s="5">
        <v>2928.5</v>
      </c>
      <c r="S349" s="9">
        <f t="shared" si="42"/>
        <v>-2.0833206820642335E-2</v>
      </c>
      <c r="V349" s="4">
        <v>45099</v>
      </c>
      <c r="W349" s="3">
        <v>14.75</v>
      </c>
      <c r="X349" s="9">
        <f t="shared" si="43"/>
        <v>-1.6807118316381289E-2</v>
      </c>
      <c r="AA349" s="4">
        <v>45099</v>
      </c>
      <c r="AB349" s="5">
        <v>18771.25</v>
      </c>
      <c r="AC349" s="2">
        <f t="shared" si="44"/>
        <v>-4.5497990950773125E-3</v>
      </c>
      <c r="AF349" s="19">
        <f t="shared" si="38"/>
        <v>288</v>
      </c>
      <c r="AG349" s="21">
        <v>1.3911754264422538E-2</v>
      </c>
      <c r="AH349" s="21">
        <v>8.8400828852891536E-3</v>
      </c>
    </row>
    <row r="350" spans="2:34" ht="17.850000000000001" customHeight="1">
      <c r="B350" s="4">
        <v>45098</v>
      </c>
      <c r="C350" s="5">
        <v>1295.2</v>
      </c>
      <c r="D350" s="9">
        <f t="shared" si="39"/>
        <v>2.3197822378246625E-2</v>
      </c>
      <c r="G350" s="4">
        <v>45098</v>
      </c>
      <c r="H350" s="5">
        <v>1388.25</v>
      </c>
      <c r="I350" s="9">
        <f t="shared" si="40"/>
        <v>-9.5704800604103652E-3</v>
      </c>
      <c r="L350" s="4">
        <v>45098</v>
      </c>
      <c r="M350" s="3">
        <v>840.5</v>
      </c>
      <c r="N350" s="9">
        <f t="shared" si="41"/>
        <v>3.0195530787601663E-2</v>
      </c>
      <c r="Q350" s="4">
        <v>45098</v>
      </c>
      <c r="R350" s="5">
        <v>2990.15</v>
      </c>
      <c r="S350" s="9">
        <f t="shared" si="42"/>
        <v>1.0702013727382612E-2</v>
      </c>
      <c r="V350" s="4">
        <v>45098</v>
      </c>
      <c r="W350" s="3">
        <v>15</v>
      </c>
      <c r="X350" s="9">
        <f t="shared" si="43"/>
        <v>-1.9802627296179754E-2</v>
      </c>
      <c r="AA350" s="4">
        <v>45098</v>
      </c>
      <c r="AB350" s="5">
        <v>18856.849999999999</v>
      </c>
      <c r="AC350" s="2">
        <f t="shared" si="44"/>
        <v>2.1314697022533084E-3</v>
      </c>
      <c r="AF350" s="19">
        <f t="shared" si="38"/>
        <v>289</v>
      </c>
      <c r="AG350" s="21">
        <v>1.4819501665361487E-2</v>
      </c>
      <c r="AH350" s="21">
        <v>0.12492408223547161</v>
      </c>
    </row>
    <row r="351" spans="2:34" ht="17.850000000000001" customHeight="1">
      <c r="B351" s="4">
        <v>45097</v>
      </c>
      <c r="C351" s="5">
        <v>1265.5</v>
      </c>
      <c r="D351" s="9">
        <f t="shared" si="39"/>
        <v>1.2643800899757375E-2</v>
      </c>
      <c r="G351" s="4">
        <v>45097</v>
      </c>
      <c r="H351" s="5">
        <v>1401.6</v>
      </c>
      <c r="I351" s="9">
        <f t="shared" si="40"/>
        <v>-1.5117740255971124E-2</v>
      </c>
      <c r="L351" s="4">
        <v>45097</v>
      </c>
      <c r="M351" s="3">
        <v>815.5</v>
      </c>
      <c r="N351" s="9">
        <f t="shared" si="41"/>
        <v>3.7862959658762588E-2</v>
      </c>
      <c r="Q351" s="4">
        <v>45097</v>
      </c>
      <c r="R351" s="5">
        <v>2958.32</v>
      </c>
      <c r="S351" s="9">
        <f t="shared" si="42"/>
        <v>1.4782818767817864E-3</v>
      </c>
      <c r="V351" s="4">
        <v>45097</v>
      </c>
      <c r="W351" s="3">
        <v>15.3</v>
      </c>
      <c r="X351" s="9">
        <f t="shared" si="43"/>
        <v>-2.5807883955872475E-2</v>
      </c>
      <c r="AA351" s="4">
        <v>45097</v>
      </c>
      <c r="AB351" s="5">
        <v>18816.7</v>
      </c>
      <c r="AC351" s="2">
        <f t="shared" si="44"/>
        <v>3.2603965574623172E-3</v>
      </c>
      <c r="AF351" s="19">
        <f t="shared" si="38"/>
        <v>290</v>
      </c>
      <c r="AG351" s="21">
        <v>1.4749110618136774E-2</v>
      </c>
      <c r="AH351" s="21">
        <v>9.625460429014468E-2</v>
      </c>
    </row>
    <row r="352" spans="2:34" ht="17.850000000000001" customHeight="1">
      <c r="B352" s="4">
        <v>45096</v>
      </c>
      <c r="C352" s="5">
        <v>1249.5999999999999</v>
      </c>
      <c r="D352" s="9">
        <f t="shared" si="39"/>
        <v>-1.7413128637102745E-2</v>
      </c>
      <c r="G352" s="4">
        <v>45096</v>
      </c>
      <c r="H352" s="5">
        <v>1422.95</v>
      </c>
      <c r="I352" s="9">
        <f t="shared" si="40"/>
        <v>-1.9486332858567684E-2</v>
      </c>
      <c r="L352" s="4">
        <v>45096</v>
      </c>
      <c r="M352" s="3">
        <v>785.2</v>
      </c>
      <c r="N352" s="9">
        <f t="shared" si="41"/>
        <v>-4.8414089775058886E-2</v>
      </c>
      <c r="Q352" s="4">
        <v>45096</v>
      </c>
      <c r="R352" s="5">
        <v>2953.95</v>
      </c>
      <c r="S352" s="9">
        <f t="shared" si="42"/>
        <v>-8.3920158959223487E-4</v>
      </c>
      <c r="V352" s="4">
        <v>45096</v>
      </c>
      <c r="W352" s="3">
        <v>15.7</v>
      </c>
      <c r="X352" s="9">
        <f t="shared" si="43"/>
        <v>-2.5158559636155101E-2</v>
      </c>
      <c r="AA352" s="4">
        <v>45096</v>
      </c>
      <c r="AB352" s="5">
        <v>18755.45</v>
      </c>
      <c r="AC352" s="2">
        <f t="shared" si="44"/>
        <v>-3.7545162773133895E-3</v>
      </c>
      <c r="AF352" s="19">
        <f t="shared" si="38"/>
        <v>291</v>
      </c>
      <c r="AG352" s="21">
        <v>1.6345528119009346E-2</v>
      </c>
      <c r="AH352" s="21">
        <v>0.19024744550272954</v>
      </c>
    </row>
    <row r="353" spans="2:34" ht="17.850000000000001" customHeight="1">
      <c r="B353" s="4">
        <v>45093</v>
      </c>
      <c r="C353" s="5">
        <v>1271.55</v>
      </c>
      <c r="D353" s="9">
        <f t="shared" si="39"/>
        <v>-5.2944414514517766E-3</v>
      </c>
      <c r="G353" s="4">
        <v>45093</v>
      </c>
      <c r="H353" s="5">
        <v>1450.95</v>
      </c>
      <c r="I353" s="9">
        <f t="shared" si="40"/>
        <v>-3.2446273622866582E-2</v>
      </c>
      <c r="L353" s="4">
        <v>45093</v>
      </c>
      <c r="M353" s="3">
        <v>824.15</v>
      </c>
      <c r="N353" s="9">
        <f t="shared" si="41"/>
        <v>-1.4036797836450005E-2</v>
      </c>
      <c r="Q353" s="4">
        <v>45093</v>
      </c>
      <c r="R353" s="5">
        <v>2956.43</v>
      </c>
      <c r="S353" s="9">
        <f t="shared" si="42"/>
        <v>1.2662576478313948E-2</v>
      </c>
      <c r="V353" s="4">
        <v>45093</v>
      </c>
      <c r="W353" s="3">
        <v>16.100000000000001</v>
      </c>
      <c r="X353" s="9">
        <f t="shared" si="43"/>
        <v>-3.9578986280658084E-2</v>
      </c>
      <c r="AA353" s="4">
        <v>45093</v>
      </c>
      <c r="AB353" s="5">
        <v>18826</v>
      </c>
      <c r="AC353" s="2">
        <f t="shared" si="44"/>
        <v>7.3519354661314941E-3</v>
      </c>
      <c r="AF353" s="19">
        <f t="shared" si="38"/>
        <v>292</v>
      </c>
      <c r="AG353" s="21">
        <v>1.4525214632499518E-2</v>
      </c>
      <c r="AH353" s="21">
        <v>3.0515992147540694E-2</v>
      </c>
    </row>
    <row r="354" spans="2:34" ht="17.850000000000001" customHeight="1">
      <c r="B354" s="4">
        <v>45092</v>
      </c>
      <c r="C354" s="5">
        <v>1278.3</v>
      </c>
      <c r="D354" s="9">
        <f t="shared" si="39"/>
        <v>2.5552522220785884E-2</v>
      </c>
      <c r="G354" s="4">
        <v>45092</v>
      </c>
      <c r="H354" s="5">
        <v>1498.8</v>
      </c>
      <c r="I354" s="9">
        <f t="shared" si="40"/>
        <v>2.838821729390555E-2</v>
      </c>
      <c r="L354" s="4">
        <v>45092</v>
      </c>
      <c r="M354" s="3">
        <v>835.8</v>
      </c>
      <c r="N354" s="9">
        <f t="shared" si="41"/>
        <v>3.345607327401634E-2</v>
      </c>
      <c r="Q354" s="4">
        <v>45092</v>
      </c>
      <c r="R354" s="5">
        <v>2919.23</v>
      </c>
      <c r="S354" s="9">
        <f t="shared" si="42"/>
        <v>4.7556921762402418E-3</v>
      </c>
      <c r="V354" s="4">
        <v>45092</v>
      </c>
      <c r="W354" s="3">
        <v>16.75</v>
      </c>
      <c r="X354" s="9">
        <f t="shared" si="43"/>
        <v>5.2079149044889479E-2</v>
      </c>
      <c r="AA354" s="4">
        <v>45092</v>
      </c>
      <c r="AB354" s="5">
        <v>18688.099999999999</v>
      </c>
      <c r="AC354" s="2">
        <f t="shared" si="44"/>
        <v>-3.6214119270170913E-3</v>
      </c>
      <c r="AF354" s="19">
        <f t="shared" si="38"/>
        <v>293</v>
      </c>
      <c r="AG354" s="21">
        <v>1.7790210457254776E-2</v>
      </c>
      <c r="AH354" s="21">
        <v>0.13142346869620461</v>
      </c>
    </row>
    <row r="355" spans="2:34" ht="17.850000000000001" customHeight="1">
      <c r="B355" s="4">
        <v>45091</v>
      </c>
      <c r="C355" s="5">
        <v>1246.05</v>
      </c>
      <c r="D355" s="9">
        <f t="shared" si="39"/>
        <v>-1.1609250125819481E-2</v>
      </c>
      <c r="G355" s="4">
        <v>45091</v>
      </c>
      <c r="H355" s="5">
        <v>1456.85</v>
      </c>
      <c r="I355" s="9">
        <f t="shared" si="40"/>
        <v>6.8186778413273546E-3</v>
      </c>
      <c r="L355" s="4">
        <v>45091</v>
      </c>
      <c r="M355" s="3">
        <v>808.3</v>
      </c>
      <c r="N355" s="9">
        <f t="shared" si="41"/>
        <v>-1.3599557019665768E-3</v>
      </c>
      <c r="Q355" s="4">
        <v>45091</v>
      </c>
      <c r="R355" s="5">
        <v>2905.38</v>
      </c>
      <c r="S355" s="9">
        <f t="shared" si="42"/>
        <v>1.0953353175808788E-2</v>
      </c>
      <c r="V355" s="4">
        <v>45091</v>
      </c>
      <c r="W355" s="3">
        <v>15.9</v>
      </c>
      <c r="X355" s="9">
        <f t="shared" si="43"/>
        <v>-9.3897403498390316E-3</v>
      </c>
      <c r="AA355" s="4">
        <v>45091</v>
      </c>
      <c r="AB355" s="5">
        <v>18755.900000000001</v>
      </c>
      <c r="AC355" s="2">
        <f t="shared" si="44"/>
        <v>2.1215820810404676E-3</v>
      </c>
      <c r="AF355" s="19">
        <f t="shared" si="38"/>
        <v>294</v>
      </c>
      <c r="AG355" s="21">
        <v>1.7661238445327021E-2</v>
      </c>
      <c r="AH355" s="21">
        <v>0.11446224135074796</v>
      </c>
    </row>
    <row r="356" spans="2:34" ht="17.850000000000001" customHeight="1">
      <c r="B356" s="4">
        <v>45090</v>
      </c>
      <c r="C356" s="5">
        <v>1260.5999999999999</v>
      </c>
      <c r="D356" s="9">
        <f t="shared" si="39"/>
        <v>2.2633877075818177E-3</v>
      </c>
      <c r="G356" s="4">
        <v>45090</v>
      </c>
      <c r="H356" s="5">
        <v>1446.95</v>
      </c>
      <c r="I356" s="9">
        <f t="shared" si="40"/>
        <v>3.9471002010304981E-3</v>
      </c>
      <c r="L356" s="4">
        <v>45090</v>
      </c>
      <c r="M356" s="3">
        <v>809.4</v>
      </c>
      <c r="N356" s="9">
        <f t="shared" si="41"/>
        <v>4.491517608299659E-2</v>
      </c>
      <c r="Q356" s="4">
        <v>45090</v>
      </c>
      <c r="R356" s="5">
        <v>2873.73</v>
      </c>
      <c r="S356" s="9">
        <f t="shared" si="42"/>
        <v>1.3057567251945096E-2</v>
      </c>
      <c r="V356" s="4">
        <v>45090</v>
      </c>
      <c r="W356" s="3">
        <v>16.05</v>
      </c>
      <c r="X356" s="9">
        <f t="shared" si="43"/>
        <v>1.2539349252735392E-2</v>
      </c>
      <c r="AA356" s="4">
        <v>45090</v>
      </c>
      <c r="AB356" s="5">
        <v>18716.150000000001</v>
      </c>
      <c r="AC356" s="2">
        <f t="shared" si="44"/>
        <v>6.1445648760739416E-3</v>
      </c>
      <c r="AF356" s="19">
        <f t="shared" si="38"/>
        <v>295</v>
      </c>
      <c r="AG356" s="21">
        <v>1.4817324555334702E-2</v>
      </c>
      <c r="AH356" s="21">
        <v>-1.0764898726590172E-2</v>
      </c>
    </row>
    <row r="357" spans="2:34" ht="17.850000000000001" customHeight="1">
      <c r="B357" s="4">
        <v>45089</v>
      </c>
      <c r="C357" s="5">
        <v>1257.75</v>
      </c>
      <c r="D357" s="9">
        <f t="shared" si="39"/>
        <v>1.5504186535965254E-2</v>
      </c>
      <c r="G357" s="4">
        <v>45089</v>
      </c>
      <c r="H357" s="5">
        <v>1441.25</v>
      </c>
      <c r="I357" s="9">
        <f t="shared" si="40"/>
        <v>1.8840731003472749E-2</v>
      </c>
      <c r="L357" s="4">
        <v>45089</v>
      </c>
      <c r="M357" s="3">
        <v>773.85</v>
      </c>
      <c r="N357" s="9">
        <f t="shared" si="41"/>
        <v>1.2941165811454573E-2</v>
      </c>
      <c r="Q357" s="4">
        <v>45089</v>
      </c>
      <c r="R357" s="5">
        <v>2836.45</v>
      </c>
      <c r="S357" s="9">
        <f t="shared" si="42"/>
        <v>1.4649609873807083E-2</v>
      </c>
      <c r="V357" s="4">
        <v>45089</v>
      </c>
      <c r="W357" s="3">
        <v>15.85</v>
      </c>
      <c r="X357" s="9">
        <f t="shared" si="43"/>
        <v>0.12768999205591494</v>
      </c>
      <c r="AA357" s="4">
        <v>45089</v>
      </c>
      <c r="AB357" s="5">
        <v>18601.5</v>
      </c>
      <c r="AC357" s="2">
        <f t="shared" si="44"/>
        <v>2.0503223927487504E-3</v>
      </c>
      <c r="AF357" s="19">
        <f t="shared" si="38"/>
        <v>296</v>
      </c>
      <c r="AG357" s="21">
        <v>1.5230079414375531E-2</v>
      </c>
      <c r="AH357" s="21">
        <v>9.4077953546283094E-2</v>
      </c>
    </row>
    <row r="358" spans="2:34" ht="17.850000000000001" customHeight="1">
      <c r="B358" s="4">
        <v>45086</v>
      </c>
      <c r="C358" s="5">
        <v>1238.4000000000001</v>
      </c>
      <c r="D358" s="9">
        <f t="shared" si="39"/>
        <v>-1.3036425372766832E-2</v>
      </c>
      <c r="G358" s="4">
        <v>45086</v>
      </c>
      <c r="H358" s="5">
        <v>1414.35</v>
      </c>
      <c r="I358" s="9">
        <f t="shared" si="40"/>
        <v>-1.0654671182570559E-2</v>
      </c>
      <c r="L358" s="4">
        <v>45086</v>
      </c>
      <c r="M358" s="3">
        <v>763.9</v>
      </c>
      <c r="N358" s="9">
        <f t="shared" si="41"/>
        <v>-3.0616938204663983E-2</v>
      </c>
      <c r="Q358" s="4">
        <v>45086</v>
      </c>
      <c r="R358" s="5">
        <v>2795.2</v>
      </c>
      <c r="S358" s="9">
        <f t="shared" si="42"/>
        <v>9.6883088015745061E-3</v>
      </c>
      <c r="V358" s="4">
        <v>45086</v>
      </c>
      <c r="W358" s="3">
        <v>13.95</v>
      </c>
      <c r="X358" s="9">
        <f t="shared" si="43"/>
        <v>-7.1428875123802247E-3</v>
      </c>
      <c r="AA358" s="4">
        <v>45086</v>
      </c>
      <c r="AB358" s="5">
        <v>18563.400000000001</v>
      </c>
      <c r="AC358" s="2">
        <f t="shared" si="44"/>
        <v>-3.8254842952022451E-3</v>
      </c>
      <c r="AF358" s="19">
        <f t="shared" si="38"/>
        <v>297</v>
      </c>
      <c r="AG358" s="21">
        <v>1.7133847442199431E-2</v>
      </c>
      <c r="AH358" s="21">
        <v>0.31747353293010372</v>
      </c>
    </row>
    <row r="359" spans="2:34" ht="17.850000000000001" customHeight="1">
      <c r="B359" s="4">
        <v>45085</v>
      </c>
      <c r="C359" s="5">
        <v>1254.6500000000001</v>
      </c>
      <c r="D359" s="9">
        <f t="shared" si="39"/>
        <v>-2.9837725599199096E-2</v>
      </c>
      <c r="G359" s="4">
        <v>45085</v>
      </c>
      <c r="H359" s="5">
        <v>1429.5</v>
      </c>
      <c r="I359" s="9">
        <f t="shared" si="40"/>
        <v>-9.3648963765280251E-3</v>
      </c>
      <c r="L359" s="4">
        <v>45085</v>
      </c>
      <c r="M359" s="3">
        <v>787.65</v>
      </c>
      <c r="N359" s="9">
        <f t="shared" si="41"/>
        <v>-9.6027018772755213E-3</v>
      </c>
      <c r="Q359" s="4">
        <v>45085</v>
      </c>
      <c r="R359" s="5">
        <v>2768.25</v>
      </c>
      <c r="S359" s="9">
        <f t="shared" si="42"/>
        <v>-2.0179732250018245E-2</v>
      </c>
      <c r="V359" s="4">
        <v>45085</v>
      </c>
      <c r="W359" s="3">
        <v>14.05</v>
      </c>
      <c r="X359" s="9">
        <f t="shared" si="43"/>
        <v>-4.8620687006073977E-2</v>
      </c>
      <c r="AA359" s="4">
        <v>45085</v>
      </c>
      <c r="AB359" s="5">
        <v>18634.55</v>
      </c>
      <c r="AC359" s="2">
        <f t="shared" si="44"/>
        <v>-4.9169084323055657E-3</v>
      </c>
      <c r="AF359" s="19">
        <f t="shared" si="38"/>
        <v>298</v>
      </c>
      <c r="AG359" s="21">
        <v>1.6626973924711616E-2</v>
      </c>
      <c r="AH359" s="21">
        <v>0.16607859928477328</v>
      </c>
    </row>
    <row r="360" spans="2:34" ht="17.850000000000001" customHeight="1">
      <c r="B360" s="4">
        <v>45084</v>
      </c>
      <c r="C360" s="5">
        <v>1292.6500000000001</v>
      </c>
      <c r="D360" s="9">
        <f t="shared" si="39"/>
        <v>2.0911043164646089E-2</v>
      </c>
      <c r="G360" s="4">
        <v>45084</v>
      </c>
      <c r="H360" s="5">
        <v>1442.95</v>
      </c>
      <c r="I360" s="9">
        <f t="shared" si="40"/>
        <v>-4.2185401426959425E-3</v>
      </c>
      <c r="L360" s="4">
        <v>45084</v>
      </c>
      <c r="M360" s="3">
        <v>795.25</v>
      </c>
      <c r="N360" s="9">
        <f t="shared" si="41"/>
        <v>5.2953537341806261E-3</v>
      </c>
      <c r="Q360" s="4">
        <v>45084</v>
      </c>
      <c r="R360" s="5">
        <v>2824.68</v>
      </c>
      <c r="S360" s="9">
        <f t="shared" si="42"/>
        <v>7.5621175992784933E-3</v>
      </c>
      <c r="V360" s="4">
        <v>45084</v>
      </c>
      <c r="W360" s="3">
        <v>14.75</v>
      </c>
      <c r="X360" s="9">
        <f t="shared" si="43"/>
        <v>8.1173290043822441E-2</v>
      </c>
      <c r="AA360" s="4">
        <v>45084</v>
      </c>
      <c r="AB360" s="5">
        <v>18726.400000000001</v>
      </c>
      <c r="AC360" s="2">
        <f t="shared" si="44"/>
        <v>6.826477130569099E-3</v>
      </c>
      <c r="AF360" s="19">
        <f t="shared" si="38"/>
        <v>299</v>
      </c>
      <c r="AG360" s="21">
        <v>1.7595313722651322E-2</v>
      </c>
      <c r="AH360" s="21">
        <v>0.13754399701063275</v>
      </c>
    </row>
    <row r="361" spans="2:34" ht="17.850000000000001" customHeight="1">
      <c r="B361" s="4">
        <v>45083</v>
      </c>
      <c r="C361" s="5">
        <v>1265.9000000000001</v>
      </c>
      <c r="D361" s="9">
        <f t="shared" si="39"/>
        <v>-7.8684802849149707E-3</v>
      </c>
      <c r="G361" s="4">
        <v>45083</v>
      </c>
      <c r="H361" s="5">
        <v>1449.05</v>
      </c>
      <c r="I361" s="9">
        <f t="shared" si="40"/>
        <v>1.2744334309302127E-2</v>
      </c>
      <c r="L361" s="4">
        <v>45083</v>
      </c>
      <c r="M361" s="3">
        <v>791.05</v>
      </c>
      <c r="N361" s="9">
        <f t="shared" si="41"/>
        <v>-1.57893107612327E-3</v>
      </c>
      <c r="Q361" s="4">
        <v>45083</v>
      </c>
      <c r="R361" s="5">
        <v>2803.4</v>
      </c>
      <c r="S361" s="9">
        <f t="shared" si="42"/>
        <v>-1.9528611336477617E-3</v>
      </c>
      <c r="V361" s="4">
        <v>45083</v>
      </c>
      <c r="W361" s="3">
        <v>13.6</v>
      </c>
      <c r="X361" s="9">
        <f t="shared" si="43"/>
        <v>3.7457562534900415E-2</v>
      </c>
      <c r="AA361" s="4">
        <v>45083</v>
      </c>
      <c r="AB361" s="5">
        <v>18599</v>
      </c>
      <c r="AC361" s="2">
        <f t="shared" si="44"/>
        <v>2.7693495028842678E-4</v>
      </c>
      <c r="AF361" s="19">
        <f t="shared" si="38"/>
        <v>300</v>
      </c>
      <c r="AG361" s="21">
        <v>1.4409013651144179E-2</v>
      </c>
      <c r="AH361" s="21">
        <v>0.13593363623908383</v>
      </c>
    </row>
    <row r="362" spans="2:34" ht="17.850000000000001" customHeight="1">
      <c r="B362" s="4">
        <v>45082</v>
      </c>
      <c r="C362" s="5">
        <v>1275.9000000000001</v>
      </c>
      <c r="D362" s="9">
        <f t="shared" si="39"/>
        <v>-9.4007057451870202E-4</v>
      </c>
      <c r="G362" s="4">
        <v>45082</v>
      </c>
      <c r="H362" s="5">
        <v>1430.7</v>
      </c>
      <c r="I362" s="9">
        <f t="shared" si="40"/>
        <v>2.1763029491508872E-2</v>
      </c>
      <c r="L362" s="4">
        <v>45082</v>
      </c>
      <c r="M362" s="3">
        <v>792.3</v>
      </c>
      <c r="N362" s="9">
        <f t="shared" si="41"/>
        <v>1.6544027121680946E-2</v>
      </c>
      <c r="Q362" s="4">
        <v>45082</v>
      </c>
      <c r="R362" s="5">
        <v>2808.88</v>
      </c>
      <c r="S362" s="9">
        <f t="shared" si="42"/>
        <v>-1.4761211071480991E-2</v>
      </c>
      <c r="V362" s="4">
        <v>45082</v>
      </c>
      <c r="W362" s="3">
        <v>13.1</v>
      </c>
      <c r="X362" s="9">
        <f t="shared" si="43"/>
        <v>-3.8095284166677302E-3</v>
      </c>
      <c r="AA362" s="4">
        <v>45082</v>
      </c>
      <c r="AB362" s="5">
        <v>18593.849999999999</v>
      </c>
      <c r="AC362" s="2">
        <f t="shared" si="44"/>
        <v>3.2186022433864751E-3</v>
      </c>
      <c r="AF362" s="19">
        <f t="shared" si="38"/>
        <v>301</v>
      </c>
      <c r="AG362" s="21">
        <v>1.4548369622903555E-2</v>
      </c>
      <c r="AH362" s="21">
        <v>8.760786369087796E-2</v>
      </c>
    </row>
    <row r="363" spans="2:34" ht="17.850000000000001" customHeight="1">
      <c r="B363" s="4">
        <v>45079</v>
      </c>
      <c r="C363" s="5">
        <v>1277.0999999999999</v>
      </c>
      <c r="D363" s="9">
        <f t="shared" si="39"/>
        <v>7.1115951058167764E-3</v>
      </c>
      <c r="G363" s="4">
        <v>45079</v>
      </c>
      <c r="H363" s="5">
        <v>1399.9</v>
      </c>
      <c r="I363" s="9">
        <f t="shared" si="40"/>
        <v>-1.1576422736894043E-2</v>
      </c>
      <c r="L363" s="4">
        <v>45079</v>
      </c>
      <c r="M363" s="3">
        <v>779.3</v>
      </c>
      <c r="N363" s="9">
        <f t="shared" si="41"/>
        <v>-2.81906901201606E-3</v>
      </c>
      <c r="Q363" s="4">
        <v>45079</v>
      </c>
      <c r="R363" s="5">
        <v>2850.65</v>
      </c>
      <c r="S363" s="9">
        <f t="shared" si="42"/>
        <v>1.7641947793630215E-2</v>
      </c>
      <c r="V363" s="4">
        <v>45079</v>
      </c>
      <c r="W363" s="3">
        <v>13.15</v>
      </c>
      <c r="X363" s="9">
        <f t="shared" si="43"/>
        <v>1.5325970478226991E-2</v>
      </c>
      <c r="AA363" s="4">
        <v>45079</v>
      </c>
      <c r="AB363" s="5">
        <v>18534.099999999999</v>
      </c>
      <c r="AC363" s="2">
        <f t="shared" si="44"/>
        <v>2.5039280433874476E-3</v>
      </c>
      <c r="AF363" s="19">
        <f t="shared" si="38"/>
        <v>302</v>
      </c>
      <c r="AG363" s="21">
        <v>2.0030194134036429E-2</v>
      </c>
      <c r="AH363" s="21">
        <v>0.39037019598799355</v>
      </c>
    </row>
    <row r="364" spans="2:34" ht="17.850000000000001" customHeight="1">
      <c r="B364" s="4">
        <v>45078</v>
      </c>
      <c r="C364" s="5">
        <v>1268.05</v>
      </c>
      <c r="D364" s="9">
        <f t="shared" si="39"/>
        <v>6.4479346798154372E-3</v>
      </c>
      <c r="G364" s="4">
        <v>45078</v>
      </c>
      <c r="H364" s="5">
        <v>1416.2</v>
      </c>
      <c r="I364" s="9">
        <f t="shared" si="40"/>
        <v>6.0037790293817922E-4</v>
      </c>
      <c r="L364" s="4">
        <v>45078</v>
      </c>
      <c r="M364" s="3">
        <v>781.5</v>
      </c>
      <c r="N364" s="9">
        <f t="shared" si="41"/>
        <v>3.0136064154641505E-2</v>
      </c>
      <c r="Q364" s="4">
        <v>45078</v>
      </c>
      <c r="R364" s="5">
        <v>2800.8</v>
      </c>
      <c r="S364" s="9">
        <f t="shared" si="42"/>
        <v>3.9710274881947314E-3</v>
      </c>
      <c r="V364" s="4">
        <v>45078</v>
      </c>
      <c r="W364" s="3">
        <v>12.95</v>
      </c>
      <c r="X364" s="9">
        <f t="shared" si="43"/>
        <v>0</v>
      </c>
      <c r="AA364" s="4">
        <v>45078</v>
      </c>
      <c r="AB364" s="5">
        <v>18487.75</v>
      </c>
      <c r="AC364" s="2">
        <f t="shared" si="44"/>
        <v>-2.5201142931687418E-3</v>
      </c>
      <c r="AF364" s="19">
        <f t="shared" si="38"/>
        <v>303</v>
      </c>
      <c r="AG364" s="21">
        <v>1.6774056992899022E-2</v>
      </c>
      <c r="AH364" s="21">
        <v>0.1147242232516244</v>
      </c>
    </row>
    <row r="365" spans="2:34" ht="17.850000000000001" customHeight="1">
      <c r="B365" s="4">
        <v>45077</v>
      </c>
      <c r="C365" s="5">
        <v>1259.9000000000001</v>
      </c>
      <c r="D365" s="9">
        <f t="shared" si="39"/>
        <v>8.4467515652611722E-2</v>
      </c>
      <c r="G365" s="4">
        <v>45077</v>
      </c>
      <c r="H365" s="5">
        <v>1415.35</v>
      </c>
      <c r="I365" s="9">
        <f t="shared" si="40"/>
        <v>-3.1789202535335555E-4</v>
      </c>
      <c r="L365" s="4">
        <v>45077</v>
      </c>
      <c r="M365" s="3">
        <v>758.3</v>
      </c>
      <c r="N365" s="9">
        <f t="shared" si="41"/>
        <v>-2.5454617826240783E-2</v>
      </c>
      <c r="Q365" s="4">
        <v>45077</v>
      </c>
      <c r="R365" s="5">
        <v>2789.7</v>
      </c>
      <c r="S365" s="9">
        <f t="shared" si="42"/>
        <v>1.3268264140040282E-2</v>
      </c>
      <c r="V365" s="4">
        <v>45077</v>
      </c>
      <c r="W365" s="3">
        <v>12.95</v>
      </c>
      <c r="X365" s="9">
        <f t="shared" si="43"/>
        <v>0</v>
      </c>
      <c r="AA365" s="4">
        <v>45077</v>
      </c>
      <c r="AB365" s="5">
        <v>18534.400000000001</v>
      </c>
      <c r="AC365" s="2">
        <f t="shared" si="44"/>
        <v>-5.3513543052989016E-3</v>
      </c>
      <c r="AF365" s="19">
        <f t="shared" si="38"/>
        <v>304</v>
      </c>
      <c r="AG365" s="21">
        <v>1.6516359182289109E-2</v>
      </c>
      <c r="AH365" s="21">
        <v>0.28980208909788641</v>
      </c>
    </row>
    <row r="366" spans="2:34" ht="17.850000000000001" customHeight="1">
      <c r="B366" s="4">
        <v>45076</v>
      </c>
      <c r="C366" s="5">
        <v>1157.8499999999999</v>
      </c>
      <c r="D366" s="9">
        <f t="shared" si="39"/>
        <v>3.1184686041762309E-2</v>
      </c>
      <c r="G366" s="4">
        <v>45076</v>
      </c>
      <c r="H366" s="5">
        <v>1415.8</v>
      </c>
      <c r="I366" s="9">
        <f t="shared" si="40"/>
        <v>1.2401772226789979E-2</v>
      </c>
      <c r="L366" s="4">
        <v>45076</v>
      </c>
      <c r="M366" s="3">
        <v>777.85</v>
      </c>
      <c r="N366" s="9">
        <f t="shared" si="41"/>
        <v>2.2228914756050006E-2</v>
      </c>
      <c r="Q366" s="4">
        <v>45076</v>
      </c>
      <c r="R366" s="5">
        <v>2752.93</v>
      </c>
      <c r="S366" s="9">
        <f t="shared" si="42"/>
        <v>-7.0187157503156482E-3</v>
      </c>
      <c r="V366" s="4">
        <v>45076</v>
      </c>
      <c r="W366" s="3">
        <v>12.95</v>
      </c>
      <c r="X366" s="9">
        <f t="shared" si="43"/>
        <v>-2.6668247082161409E-2</v>
      </c>
      <c r="AA366" s="4">
        <v>45076</v>
      </c>
      <c r="AB366" s="5">
        <v>18633.849999999999</v>
      </c>
      <c r="AC366" s="2">
        <f t="shared" si="44"/>
        <v>1.8908217545032591E-3</v>
      </c>
      <c r="AF366" s="19">
        <f t="shared" si="38"/>
        <v>305</v>
      </c>
      <c r="AG366" s="21">
        <v>1.6775435674834655E-2</v>
      </c>
      <c r="AH366" s="21">
        <v>9.0947280932186125E-2</v>
      </c>
    </row>
    <row r="367" spans="2:34" ht="17.850000000000001" customHeight="1">
      <c r="B367" s="4">
        <v>45075</v>
      </c>
      <c r="C367" s="5">
        <v>1122.3</v>
      </c>
      <c r="D367" s="9">
        <f t="shared" si="39"/>
        <v>-1.1780994576605952E-2</v>
      </c>
      <c r="G367" s="4">
        <v>45075</v>
      </c>
      <c r="H367" s="5">
        <v>1398.35</v>
      </c>
      <c r="I367" s="9">
        <f t="shared" si="40"/>
        <v>-4.3527969397089451E-3</v>
      </c>
      <c r="L367" s="4">
        <v>45075</v>
      </c>
      <c r="M367" s="3">
        <v>760.75</v>
      </c>
      <c r="N367" s="9">
        <f t="shared" si="41"/>
        <v>5.9507927116359889E-2</v>
      </c>
      <c r="Q367" s="4">
        <v>45075</v>
      </c>
      <c r="R367" s="5">
        <v>2772.32</v>
      </c>
      <c r="S367" s="9">
        <f t="shared" si="42"/>
        <v>-2.543366466400973E-3</v>
      </c>
      <c r="V367" s="4">
        <v>45075</v>
      </c>
      <c r="W367" s="3">
        <v>13.3</v>
      </c>
      <c r="X367" s="9">
        <f t="shared" si="43"/>
        <v>1.8975901459005604E-2</v>
      </c>
      <c r="AA367" s="4">
        <v>45075</v>
      </c>
      <c r="AB367" s="5">
        <v>18598.650000000001</v>
      </c>
      <c r="AC367" s="2">
        <f t="shared" si="44"/>
        <v>5.3534011080012102E-3</v>
      </c>
      <c r="AF367" s="19">
        <f t="shared" si="38"/>
        <v>306</v>
      </c>
      <c r="AG367" s="21">
        <v>1.7452179928960507E-2</v>
      </c>
      <c r="AH367" s="21">
        <v>0.23508445531495997</v>
      </c>
    </row>
    <row r="368" spans="2:34" ht="17.850000000000001" customHeight="1">
      <c r="B368" s="4">
        <v>45072</v>
      </c>
      <c r="C368" s="5">
        <v>1135.5999999999999</v>
      </c>
      <c r="D368" s="9">
        <f t="shared" si="39"/>
        <v>-7.1949068823996976E-3</v>
      </c>
      <c r="G368" s="4">
        <v>45072</v>
      </c>
      <c r="H368" s="5">
        <v>1404.45</v>
      </c>
      <c r="I368" s="9">
        <f t="shared" si="40"/>
        <v>3.1205641534580459E-2</v>
      </c>
      <c r="L368" s="4">
        <v>45072</v>
      </c>
      <c r="M368" s="3">
        <v>716.8</v>
      </c>
      <c r="N368" s="9">
        <f t="shared" si="41"/>
        <v>8.3239077365792002E-2</v>
      </c>
      <c r="Q368" s="4">
        <v>45072</v>
      </c>
      <c r="R368" s="5">
        <v>2779.38</v>
      </c>
      <c r="S368" s="9">
        <f t="shared" si="42"/>
        <v>1.1179849651077592E-2</v>
      </c>
      <c r="V368" s="4">
        <v>45072</v>
      </c>
      <c r="W368" s="3">
        <v>13.05</v>
      </c>
      <c r="X368" s="9">
        <f t="shared" si="43"/>
        <v>1.5444322427473775E-2</v>
      </c>
      <c r="AA368" s="4">
        <v>45072</v>
      </c>
      <c r="AB368" s="5">
        <v>18499.349999999999</v>
      </c>
      <c r="AC368" s="2">
        <f t="shared" si="44"/>
        <v>9.6794661302798419E-3</v>
      </c>
      <c r="AF368" s="19">
        <f t="shared" si="38"/>
        <v>307</v>
      </c>
      <c r="AG368" s="21">
        <v>1.6396318830112947E-2</v>
      </c>
      <c r="AH368" s="21">
        <v>8.2106661178634646E-2</v>
      </c>
    </row>
    <row r="369" spans="2:34" ht="17.850000000000001" customHeight="1">
      <c r="B369" s="4">
        <v>45071</v>
      </c>
      <c r="C369" s="5">
        <v>1143.8</v>
      </c>
      <c r="D369" s="9">
        <f t="shared" si="39"/>
        <v>2.7926108883232149E-2</v>
      </c>
      <c r="G369" s="4">
        <v>45071</v>
      </c>
      <c r="H369" s="5">
        <v>1361.3</v>
      </c>
      <c r="I369" s="9">
        <f t="shared" si="40"/>
        <v>-3.1171523489073238E-3</v>
      </c>
      <c r="L369" s="4">
        <v>45071</v>
      </c>
      <c r="M369" s="3">
        <v>659.55</v>
      </c>
      <c r="N369" s="9">
        <f t="shared" si="41"/>
        <v>2.4946605877974103E-2</v>
      </c>
      <c r="Q369" s="4">
        <v>45071</v>
      </c>
      <c r="R369" s="5">
        <v>2748.48</v>
      </c>
      <c r="S369" s="9">
        <f t="shared" si="42"/>
        <v>-7.9545112129113683E-3</v>
      </c>
      <c r="V369" s="4">
        <v>45071</v>
      </c>
      <c r="W369" s="3">
        <v>12.85</v>
      </c>
      <c r="X369" s="9">
        <f t="shared" si="43"/>
        <v>6.0138358738533314E-2</v>
      </c>
      <c r="AA369" s="4">
        <v>45071</v>
      </c>
      <c r="AB369" s="5">
        <v>18321.150000000001</v>
      </c>
      <c r="AC369" s="2">
        <f t="shared" si="44"/>
        <v>1.953202985013659E-3</v>
      </c>
      <c r="AF369" s="19">
        <f t="shared" si="38"/>
        <v>308</v>
      </c>
      <c r="AG369" s="21">
        <v>2.153075507189163E-2</v>
      </c>
      <c r="AH369" s="21">
        <v>0.15507207597957667</v>
      </c>
    </row>
    <row r="370" spans="2:34" ht="17.850000000000001" customHeight="1">
      <c r="B370" s="4">
        <v>45070</v>
      </c>
      <c r="C370" s="5">
        <v>1112.3</v>
      </c>
      <c r="D370" s="9">
        <f t="shared" si="39"/>
        <v>3.9636120713563731E-3</v>
      </c>
      <c r="G370" s="4">
        <v>45070</v>
      </c>
      <c r="H370" s="5">
        <v>1365.55</v>
      </c>
      <c r="I370" s="9">
        <f t="shared" si="40"/>
        <v>1.1526762252553214E-2</v>
      </c>
      <c r="L370" s="4">
        <v>45070</v>
      </c>
      <c r="M370" s="3">
        <v>643.29999999999995</v>
      </c>
      <c r="N370" s="9">
        <f t="shared" si="41"/>
        <v>-9.9764951046449873E-3</v>
      </c>
      <c r="Q370" s="4">
        <v>45070</v>
      </c>
      <c r="R370" s="5">
        <v>2770.43</v>
      </c>
      <c r="S370" s="9">
        <f t="shared" si="42"/>
        <v>3.1769068025553515E-4</v>
      </c>
      <c r="V370" s="4">
        <v>45070</v>
      </c>
      <c r="W370" s="3">
        <v>12.1</v>
      </c>
      <c r="X370" s="9">
        <f t="shared" si="43"/>
        <v>-6.7890335542851329E-2</v>
      </c>
      <c r="AA370" s="4">
        <v>45070</v>
      </c>
      <c r="AB370" s="5">
        <v>18285.400000000001</v>
      </c>
      <c r="AC370" s="2">
        <f t="shared" si="44"/>
        <v>-3.4176495183284154E-3</v>
      </c>
      <c r="AF370" s="19">
        <f t="shared" si="38"/>
        <v>309</v>
      </c>
      <c r="AG370" s="21">
        <v>1.8921132153236375E-2</v>
      </c>
      <c r="AH370" s="21">
        <v>0.25032934003651425</v>
      </c>
    </row>
    <row r="371" spans="2:34" ht="17.850000000000001" customHeight="1">
      <c r="B371" s="4">
        <v>45069</v>
      </c>
      <c r="C371" s="5">
        <v>1107.9000000000001</v>
      </c>
      <c r="D371" s="9">
        <f t="shared" si="39"/>
        <v>1.5417455257967835E-2</v>
      </c>
      <c r="G371" s="4">
        <v>45069</v>
      </c>
      <c r="H371" s="5">
        <v>1349.9</v>
      </c>
      <c r="I371" s="9">
        <f t="shared" si="40"/>
        <v>1.4085031425289925E-3</v>
      </c>
      <c r="L371" s="4">
        <v>45069</v>
      </c>
      <c r="M371" s="3">
        <v>649.75</v>
      </c>
      <c r="N371" s="9">
        <f t="shared" si="41"/>
        <v>3.6233320294555903E-3</v>
      </c>
      <c r="Q371" s="4">
        <v>45069</v>
      </c>
      <c r="R371" s="5">
        <v>2769.55</v>
      </c>
      <c r="S371" s="9">
        <f t="shared" si="42"/>
        <v>-5.0781640497706516E-3</v>
      </c>
      <c r="V371" s="4">
        <v>45069</v>
      </c>
      <c r="W371" s="3">
        <v>12.95</v>
      </c>
      <c r="X371" s="9">
        <f t="shared" si="43"/>
        <v>0.11874875277634232</v>
      </c>
      <c r="AA371" s="4">
        <v>45069</v>
      </c>
      <c r="AB371" s="5">
        <v>18348</v>
      </c>
      <c r="AC371" s="2">
        <f t="shared" si="44"/>
        <v>1.8329410735294929E-3</v>
      </c>
      <c r="AF371" s="19">
        <f t="shared" si="38"/>
        <v>310</v>
      </c>
      <c r="AG371" s="21">
        <v>1.4561177337979098E-2</v>
      </c>
      <c r="AH371" s="21">
        <v>1.8858836351118423E-2</v>
      </c>
    </row>
    <row r="372" spans="2:34" ht="17.850000000000001" customHeight="1">
      <c r="B372" s="4">
        <v>45068</v>
      </c>
      <c r="C372" s="5">
        <v>1090.95</v>
      </c>
      <c r="D372" s="9">
        <f t="shared" si="39"/>
        <v>-1.1891071568381218E-2</v>
      </c>
      <c r="G372" s="4">
        <v>45068</v>
      </c>
      <c r="H372" s="5">
        <v>1348</v>
      </c>
      <c r="I372" s="9">
        <f t="shared" si="40"/>
        <v>-1.8084739002281844E-2</v>
      </c>
      <c r="L372" s="4">
        <v>45068</v>
      </c>
      <c r="M372" s="3">
        <v>647.4</v>
      </c>
      <c r="N372" s="9">
        <f t="shared" si="41"/>
        <v>-5.6988987506725302E-3</v>
      </c>
      <c r="Q372" s="4">
        <v>45068</v>
      </c>
      <c r="R372" s="5">
        <v>2783.65</v>
      </c>
      <c r="S372" s="9">
        <f t="shared" si="42"/>
        <v>-3.2816606305399142E-3</v>
      </c>
      <c r="V372" s="4">
        <v>45068</v>
      </c>
      <c r="W372" s="3">
        <v>11.5</v>
      </c>
      <c r="X372" s="9">
        <f t="shared" si="43"/>
        <v>4.3573053689558473E-3</v>
      </c>
      <c r="AA372" s="4">
        <v>45068</v>
      </c>
      <c r="AB372" s="5">
        <v>18314.400000000001</v>
      </c>
      <c r="AC372" s="2">
        <f t="shared" si="44"/>
        <v>6.0792458392437739E-3</v>
      </c>
      <c r="AF372" s="19">
        <f t="shared" si="38"/>
        <v>311</v>
      </c>
      <c r="AG372" s="21">
        <v>1.4295625122217315E-2</v>
      </c>
      <c r="AH372" s="21">
        <v>2.6097612133208787E-2</v>
      </c>
    </row>
    <row r="373" spans="2:34" ht="17.850000000000001" customHeight="1">
      <c r="B373" s="4">
        <v>45065</v>
      </c>
      <c r="C373" s="5">
        <v>1104</v>
      </c>
      <c r="D373" s="9">
        <f t="shared" si="39"/>
        <v>2.0174979219249198E-2</v>
      </c>
      <c r="G373" s="4">
        <v>45065</v>
      </c>
      <c r="H373" s="5">
        <v>1372.6</v>
      </c>
      <c r="I373" s="9">
        <f t="shared" si="40"/>
        <v>-1.3468996047977591E-3</v>
      </c>
      <c r="L373" s="4">
        <v>45065</v>
      </c>
      <c r="M373" s="3">
        <v>651.1</v>
      </c>
      <c r="N373" s="9">
        <f t="shared" si="41"/>
        <v>-1.7206362828233429E-2</v>
      </c>
      <c r="Q373" s="4">
        <v>45065</v>
      </c>
      <c r="R373" s="5">
        <v>2792.8</v>
      </c>
      <c r="S373" s="9">
        <f t="shared" si="42"/>
        <v>-8.9756394105342564E-3</v>
      </c>
      <c r="V373" s="4">
        <v>45065</v>
      </c>
      <c r="W373" s="3">
        <v>11.45</v>
      </c>
      <c r="X373" s="9">
        <f t="shared" si="43"/>
        <v>4.3763745997987815E-3</v>
      </c>
      <c r="AA373" s="4">
        <v>45065</v>
      </c>
      <c r="AB373" s="5">
        <v>18203.400000000001</v>
      </c>
      <c r="AC373" s="2">
        <f t="shared" si="44"/>
        <v>4.0431229190964193E-3</v>
      </c>
      <c r="AF373" s="19">
        <f t="shared" si="38"/>
        <v>312</v>
      </c>
      <c r="AG373" s="21">
        <v>1.4939151309530101E-2</v>
      </c>
      <c r="AH373" s="21">
        <v>0.12489841793812245</v>
      </c>
    </row>
    <row r="374" spans="2:34" ht="17.850000000000001" customHeight="1">
      <c r="B374" s="4">
        <v>45064</v>
      </c>
      <c r="C374" s="5">
        <v>1081.95</v>
      </c>
      <c r="D374" s="9">
        <f t="shared" si="39"/>
        <v>-2.9993331669853286E-3</v>
      </c>
      <c r="G374" s="4">
        <v>45064</v>
      </c>
      <c r="H374" s="5">
        <v>1374.45</v>
      </c>
      <c r="I374" s="9">
        <f t="shared" si="40"/>
        <v>5.7277477326540217E-3</v>
      </c>
      <c r="L374" s="4">
        <v>45064</v>
      </c>
      <c r="M374" s="3">
        <v>662.4</v>
      </c>
      <c r="N374" s="9">
        <f t="shared" si="41"/>
        <v>3.1359184033957176E-2</v>
      </c>
      <c r="Q374" s="4">
        <v>45064</v>
      </c>
      <c r="R374" s="5">
        <v>2817.98</v>
      </c>
      <c r="S374" s="9">
        <f t="shared" si="42"/>
        <v>-3.025815674995223E-2</v>
      </c>
      <c r="V374" s="4">
        <v>45064</v>
      </c>
      <c r="W374" s="3">
        <v>11.4</v>
      </c>
      <c r="X374" s="9">
        <f t="shared" si="43"/>
        <v>-1.7391742711869107E-2</v>
      </c>
      <c r="AA374" s="4">
        <v>45064</v>
      </c>
      <c r="AB374" s="5">
        <v>18129.95</v>
      </c>
      <c r="AC374" s="2">
        <f t="shared" si="44"/>
        <v>-2.8530768395788001E-3</v>
      </c>
      <c r="AF374" s="19">
        <f t="shared" si="38"/>
        <v>313</v>
      </c>
      <c r="AG374" s="21">
        <v>1.4899732304103599E-2</v>
      </c>
      <c r="AH374" s="21">
        <v>0.17337714707115334</v>
      </c>
    </row>
    <row r="375" spans="2:34" ht="17.850000000000001" customHeight="1">
      <c r="B375" s="4">
        <v>45063</v>
      </c>
      <c r="C375" s="5">
        <v>1085.2</v>
      </c>
      <c r="D375" s="9">
        <f t="shared" si="39"/>
        <v>2.1280866423128989E-2</v>
      </c>
      <c r="G375" s="4">
        <v>45063</v>
      </c>
      <c r="H375" s="5">
        <v>1366.6</v>
      </c>
      <c r="I375" s="9">
        <f t="shared" si="40"/>
        <v>-4.8943470000928746E-2</v>
      </c>
      <c r="L375" s="4">
        <v>45063</v>
      </c>
      <c r="M375" s="3">
        <v>641.95000000000005</v>
      </c>
      <c r="N375" s="9">
        <f t="shared" si="41"/>
        <v>4.6842149823803601E-3</v>
      </c>
      <c r="Q375" s="4">
        <v>45063</v>
      </c>
      <c r="R375" s="5">
        <v>2904.55</v>
      </c>
      <c r="S375" s="9">
        <f t="shared" si="42"/>
        <v>-7.3065637897373739E-3</v>
      </c>
      <c r="V375" s="4">
        <v>45063</v>
      </c>
      <c r="W375" s="3">
        <v>11.6</v>
      </c>
      <c r="X375" s="9">
        <f t="shared" si="43"/>
        <v>-8.5837436913914419E-3</v>
      </c>
      <c r="AA375" s="4">
        <v>45063</v>
      </c>
      <c r="AB375" s="5">
        <v>18181.75</v>
      </c>
      <c r="AC375" s="2">
        <f t="shared" si="44"/>
        <v>-5.7447389485387043E-3</v>
      </c>
      <c r="AF375" s="19">
        <f t="shared" si="38"/>
        <v>314</v>
      </c>
      <c r="AG375" s="21">
        <v>1.7793468325693881E-2</v>
      </c>
      <c r="AH375" s="21">
        <v>0.27798827228237355</v>
      </c>
    </row>
    <row r="376" spans="2:34" ht="17.850000000000001" customHeight="1">
      <c r="B376" s="4">
        <v>45062</v>
      </c>
      <c r="C376" s="5">
        <v>1062.3499999999999</v>
      </c>
      <c r="D376" s="9">
        <f t="shared" si="39"/>
        <v>-1.2023255407237553E-2</v>
      </c>
      <c r="G376" s="4">
        <v>45062</v>
      </c>
      <c r="H376" s="5">
        <v>1435.15</v>
      </c>
      <c r="I376" s="9">
        <f t="shared" si="40"/>
        <v>-2.0619998213989164E-2</v>
      </c>
      <c r="L376" s="4">
        <v>45062</v>
      </c>
      <c r="M376" s="3">
        <v>638.95000000000005</v>
      </c>
      <c r="N376" s="9">
        <f t="shared" si="41"/>
        <v>3.9203437382686612E-3</v>
      </c>
      <c r="Q376" s="4">
        <v>45062</v>
      </c>
      <c r="R376" s="5">
        <v>2925.85</v>
      </c>
      <c r="S376" s="9">
        <f t="shared" si="42"/>
        <v>-1.7985852675619588E-2</v>
      </c>
      <c r="V376" s="4">
        <v>45062</v>
      </c>
      <c r="W376" s="3">
        <v>11.7</v>
      </c>
      <c r="X376" s="9">
        <f t="shared" si="43"/>
        <v>8.583743691391435E-3</v>
      </c>
      <c r="AA376" s="4">
        <v>45062</v>
      </c>
      <c r="AB376" s="5">
        <v>18286.5</v>
      </c>
      <c r="AC376" s="2">
        <f t="shared" si="44"/>
        <v>-6.1250799705598689E-3</v>
      </c>
      <c r="AF376" s="19">
        <f t="shared" si="38"/>
        <v>315</v>
      </c>
      <c r="AG376" s="21">
        <v>1.8864953775728721E-2</v>
      </c>
      <c r="AH376" s="21">
        <v>0.14418424858248785</v>
      </c>
    </row>
    <row r="377" spans="2:34" ht="17.850000000000001" customHeight="1">
      <c r="B377" s="4">
        <v>45061</v>
      </c>
      <c r="C377" s="5">
        <v>1075.2</v>
      </c>
      <c r="D377" s="9">
        <f t="shared" si="39"/>
        <v>1.2541109619314176E-2</v>
      </c>
      <c r="G377" s="4">
        <v>45061</v>
      </c>
      <c r="H377" s="5">
        <v>1465.05</v>
      </c>
      <c r="I377" s="9">
        <f t="shared" si="40"/>
        <v>1.2327817817648792E-2</v>
      </c>
      <c r="L377" s="4">
        <v>45061</v>
      </c>
      <c r="M377" s="3">
        <v>636.45000000000005</v>
      </c>
      <c r="N377" s="9">
        <f t="shared" si="41"/>
        <v>1.6395757565178939E-2</v>
      </c>
      <c r="Q377" s="4">
        <v>45061</v>
      </c>
      <c r="R377" s="5">
        <v>2978.95</v>
      </c>
      <c r="S377" s="9">
        <f t="shared" si="42"/>
        <v>8.6984921619295916E-3</v>
      </c>
      <c r="V377" s="4">
        <v>45061</v>
      </c>
      <c r="W377" s="3">
        <v>11.6</v>
      </c>
      <c r="X377" s="9">
        <f t="shared" si="43"/>
        <v>-1.7094433359300183E-2</v>
      </c>
      <c r="AA377" s="4">
        <v>45061</v>
      </c>
      <c r="AB377" s="5">
        <v>18398.849999999999</v>
      </c>
      <c r="AC377" s="2">
        <f t="shared" si="44"/>
        <v>4.5786865014996328E-3</v>
      </c>
      <c r="AF377" s="19">
        <f t="shared" si="38"/>
        <v>316</v>
      </c>
      <c r="AG377" s="21">
        <v>1.5901066315298897E-2</v>
      </c>
      <c r="AH377" s="21">
        <v>0.14851880853488442</v>
      </c>
    </row>
    <row r="378" spans="2:34" ht="17.850000000000001" customHeight="1">
      <c r="B378" s="4">
        <v>45058</v>
      </c>
      <c r="C378" s="5">
        <v>1061.8</v>
      </c>
      <c r="D378" s="9">
        <f t="shared" si="39"/>
        <v>2.5564154450101628E-2</v>
      </c>
      <c r="G378" s="4">
        <v>45058</v>
      </c>
      <c r="H378" s="5">
        <v>1447.1</v>
      </c>
      <c r="I378" s="9">
        <f t="shared" si="40"/>
        <v>-4.7912126537283375E-3</v>
      </c>
      <c r="L378" s="4">
        <v>45058</v>
      </c>
      <c r="M378" s="3">
        <v>626.1</v>
      </c>
      <c r="N378" s="9">
        <f t="shared" si="41"/>
        <v>-1.9147923514327521E-3</v>
      </c>
      <c r="Q378" s="4">
        <v>45058</v>
      </c>
      <c r="R378" s="5">
        <v>2953.15</v>
      </c>
      <c r="S378" s="9">
        <f t="shared" si="42"/>
        <v>-9.4092488343482594E-4</v>
      </c>
      <c r="V378" s="4">
        <v>45058</v>
      </c>
      <c r="W378" s="3">
        <v>11.8</v>
      </c>
      <c r="X378" s="9">
        <f t="shared" si="43"/>
        <v>-4.2283361095210642E-3</v>
      </c>
      <c r="AA378" s="4">
        <v>45058</v>
      </c>
      <c r="AB378" s="5">
        <v>18314.8</v>
      </c>
      <c r="AC378" s="2">
        <f t="shared" si="44"/>
        <v>9.723641778049823E-4</v>
      </c>
      <c r="AF378" s="19">
        <f t="shared" si="38"/>
        <v>317</v>
      </c>
      <c r="AG378" s="21">
        <v>1.4033116233347335E-2</v>
      </c>
      <c r="AH378" s="21">
        <v>0.11013816733507686</v>
      </c>
    </row>
    <row r="379" spans="2:34" ht="17.850000000000001" customHeight="1">
      <c r="B379" s="4">
        <v>45057</v>
      </c>
      <c r="C379" s="5">
        <v>1035</v>
      </c>
      <c r="D379" s="9">
        <f t="shared" si="39"/>
        <v>4.9882661489827947E-3</v>
      </c>
      <c r="G379" s="4">
        <v>45057</v>
      </c>
      <c r="H379" s="5">
        <v>1454.05</v>
      </c>
      <c r="I379" s="9">
        <f t="shared" si="40"/>
        <v>5.3441953179891154E-3</v>
      </c>
      <c r="L379" s="4">
        <v>45057</v>
      </c>
      <c r="M379" s="3">
        <v>627.29999999999995</v>
      </c>
      <c r="N379" s="9">
        <f t="shared" si="41"/>
        <v>-7.543609838868981E-3</v>
      </c>
      <c r="Q379" s="4">
        <v>45057</v>
      </c>
      <c r="R379" s="5">
        <v>2955.93</v>
      </c>
      <c r="S379" s="9">
        <f t="shared" si="42"/>
        <v>-3.1075541891543022E-3</v>
      </c>
      <c r="V379" s="4">
        <v>45057</v>
      </c>
      <c r="W379" s="3">
        <v>11.85</v>
      </c>
      <c r="X379" s="9">
        <f t="shared" si="43"/>
        <v>-4.2105325363436053E-3</v>
      </c>
      <c r="AA379" s="4">
        <v>45057</v>
      </c>
      <c r="AB379" s="5">
        <v>18297</v>
      </c>
      <c r="AC379" s="2">
        <f t="shared" si="44"/>
        <v>-9.8874423890292907E-4</v>
      </c>
      <c r="AF379" s="19">
        <f t="shared" si="38"/>
        <v>318</v>
      </c>
      <c r="AG379" s="21">
        <v>1.4089041845872098E-2</v>
      </c>
      <c r="AH379" s="21">
        <v>8.9492800903688607E-2</v>
      </c>
    </row>
    <row r="380" spans="2:34" ht="17.850000000000001" customHeight="1">
      <c r="B380" s="4">
        <v>45056</v>
      </c>
      <c r="C380" s="5">
        <v>1029.8499999999999</v>
      </c>
      <c r="D380" s="9">
        <f t="shared" si="39"/>
        <v>1.6102146508677185E-2</v>
      </c>
      <c r="G380" s="4">
        <v>45056</v>
      </c>
      <c r="H380" s="5">
        <v>1446.3</v>
      </c>
      <c r="I380" s="9">
        <f t="shared" si="40"/>
        <v>-3.0376274651702406E-3</v>
      </c>
      <c r="L380" s="4">
        <v>45056</v>
      </c>
      <c r="M380" s="3">
        <v>632.04999999999995</v>
      </c>
      <c r="N380" s="9">
        <f t="shared" si="41"/>
        <v>1.2657893001569111E-2</v>
      </c>
      <c r="Q380" s="4">
        <v>45056</v>
      </c>
      <c r="R380" s="5">
        <v>2965.13</v>
      </c>
      <c r="S380" s="9">
        <f t="shared" si="42"/>
        <v>-1.07525985972827E-3</v>
      </c>
      <c r="V380" s="4">
        <v>45056</v>
      </c>
      <c r="W380" s="3">
        <v>11.9</v>
      </c>
      <c r="X380" s="9">
        <f t="shared" si="43"/>
        <v>-8.3682496705165792E-3</v>
      </c>
      <c r="AA380" s="4">
        <v>45056</v>
      </c>
      <c r="AB380" s="5">
        <v>18315.099999999999</v>
      </c>
      <c r="AC380" s="2">
        <f t="shared" si="44"/>
        <v>2.6871852817707963E-3</v>
      </c>
      <c r="AF380" s="19">
        <f t="shared" si="38"/>
        <v>319</v>
      </c>
      <c r="AG380" s="21">
        <v>1.5101374891297056E-2</v>
      </c>
      <c r="AH380" s="21">
        <v>7.6471042780665244E-2</v>
      </c>
    </row>
    <row r="381" spans="2:34" ht="17.850000000000001" customHeight="1">
      <c r="B381" s="4">
        <v>45055</v>
      </c>
      <c r="C381" s="5">
        <v>1013.4</v>
      </c>
      <c r="D381" s="9">
        <f t="shared" si="39"/>
        <v>2.1238246691078766E-3</v>
      </c>
      <c r="G381" s="4">
        <v>45055</v>
      </c>
      <c r="H381" s="5">
        <v>1450.7</v>
      </c>
      <c r="I381" s="9">
        <f t="shared" si="40"/>
        <v>1.0000173250142152E-3</v>
      </c>
      <c r="L381" s="4">
        <v>45055</v>
      </c>
      <c r="M381" s="3">
        <v>624.1</v>
      </c>
      <c r="N381" s="9">
        <f t="shared" si="41"/>
        <v>7.3172038774954691E-3</v>
      </c>
      <c r="Q381" s="4">
        <v>45055</v>
      </c>
      <c r="R381" s="5">
        <v>2968.32</v>
      </c>
      <c r="S381" s="9">
        <f t="shared" si="42"/>
        <v>-8.3402311847150957E-3</v>
      </c>
      <c r="V381" s="4">
        <v>45055</v>
      </c>
      <c r="W381" s="3">
        <v>12</v>
      </c>
      <c r="X381" s="9">
        <f t="shared" si="43"/>
        <v>-1.2422519998557209E-2</v>
      </c>
      <c r="AA381" s="4">
        <v>45055</v>
      </c>
      <c r="AB381" s="5">
        <v>18265.95</v>
      </c>
      <c r="AC381" s="2">
        <f t="shared" si="44"/>
        <v>8.4860944443795967E-5</v>
      </c>
      <c r="AF381" s="19">
        <f t="shared" si="38"/>
        <v>320</v>
      </c>
      <c r="AG381" s="21">
        <v>1.3955704769797269E-2</v>
      </c>
      <c r="AH381" s="21">
        <v>0.1180299623083166</v>
      </c>
    </row>
    <row r="382" spans="2:34" ht="17.850000000000001" customHeight="1">
      <c r="B382" s="4">
        <v>45054</v>
      </c>
      <c r="C382" s="5">
        <v>1011.25</v>
      </c>
      <c r="D382" s="9">
        <f t="shared" si="39"/>
        <v>4.7579016256606771E-3</v>
      </c>
      <c r="G382" s="4">
        <v>45054</v>
      </c>
      <c r="H382" s="5">
        <v>1449.25</v>
      </c>
      <c r="I382" s="9">
        <f t="shared" si="40"/>
        <v>2.4153339316549646E-4</v>
      </c>
      <c r="L382" s="4">
        <v>45054</v>
      </c>
      <c r="M382" s="3">
        <v>619.54999999999995</v>
      </c>
      <c r="N382" s="9">
        <f t="shared" si="41"/>
        <v>-1.640890060442235E-2</v>
      </c>
      <c r="Q382" s="4">
        <v>45054</v>
      </c>
      <c r="R382" s="5">
        <v>2993.18</v>
      </c>
      <c r="S382" s="9">
        <f t="shared" si="42"/>
        <v>7.38728413248244E-3</v>
      </c>
      <c r="V382" s="4">
        <v>45054</v>
      </c>
      <c r="W382" s="3">
        <v>12.15</v>
      </c>
      <c r="X382" s="9">
        <f t="shared" si="43"/>
        <v>-2.0367302824433699E-2</v>
      </c>
      <c r="AA382" s="4">
        <v>45054</v>
      </c>
      <c r="AB382" s="5">
        <v>18264.400000000001</v>
      </c>
      <c r="AC382" s="2">
        <f t="shared" si="44"/>
        <v>1.075604726542361E-2</v>
      </c>
      <c r="AF382" s="19">
        <f t="shared" si="38"/>
        <v>321</v>
      </c>
      <c r="AG382" s="21">
        <v>1.429536639364988E-2</v>
      </c>
      <c r="AH382" s="21">
        <v>0.15813869556141924</v>
      </c>
    </row>
    <row r="383" spans="2:34" ht="17.850000000000001" customHeight="1">
      <c r="B383" s="4">
        <v>45051</v>
      </c>
      <c r="C383" s="5">
        <v>1006.45</v>
      </c>
      <c r="D383" s="9">
        <f t="shared" si="39"/>
        <v>-4.6095593503125169E-3</v>
      </c>
      <c r="G383" s="4">
        <v>45051</v>
      </c>
      <c r="H383" s="5">
        <v>1448.9</v>
      </c>
      <c r="I383" s="9">
        <f t="shared" si="40"/>
        <v>-2.3397267984914125E-2</v>
      </c>
      <c r="L383" s="4">
        <v>45051</v>
      </c>
      <c r="M383" s="3">
        <v>629.79999999999995</v>
      </c>
      <c r="N383" s="9">
        <f t="shared" si="41"/>
        <v>-2.2762147477672429E-2</v>
      </c>
      <c r="Q383" s="4">
        <v>45051</v>
      </c>
      <c r="R383" s="5">
        <v>2971.15</v>
      </c>
      <c r="S383" s="9">
        <f t="shared" si="42"/>
        <v>-1.6645439449863436E-2</v>
      </c>
      <c r="V383" s="4">
        <v>45051</v>
      </c>
      <c r="W383" s="3">
        <v>12.4</v>
      </c>
      <c r="X383" s="9">
        <f t="shared" si="43"/>
        <v>1.6260520871780326E-2</v>
      </c>
      <c r="AA383" s="4">
        <v>45051</v>
      </c>
      <c r="AB383" s="5">
        <v>18069</v>
      </c>
      <c r="AC383" s="2">
        <f t="shared" si="44"/>
        <v>-1.0285075027649962E-2</v>
      </c>
      <c r="AF383" s="19">
        <f t="shared" ref="AF383:AF446" si="45">AF382+1</f>
        <v>322</v>
      </c>
      <c r="AG383" s="21">
        <v>1.5065833546919425E-2</v>
      </c>
      <c r="AH383" s="21">
        <v>0.23509903849077346</v>
      </c>
    </row>
    <row r="384" spans="2:34" ht="17.850000000000001" customHeight="1">
      <c r="B384" s="4">
        <v>45050</v>
      </c>
      <c r="C384" s="5">
        <v>1011.1</v>
      </c>
      <c r="D384" s="9">
        <f t="shared" si="39"/>
        <v>2.0887183170030681E-2</v>
      </c>
      <c r="G384" s="4">
        <v>45050</v>
      </c>
      <c r="H384" s="5">
        <v>1483.2</v>
      </c>
      <c r="I384" s="9">
        <f t="shared" si="40"/>
        <v>-1.0781672203453326E-3</v>
      </c>
      <c r="L384" s="4">
        <v>45050</v>
      </c>
      <c r="M384" s="3">
        <v>644.29999999999995</v>
      </c>
      <c r="N384" s="9">
        <f t="shared" si="41"/>
        <v>3.5143980784096654E-2</v>
      </c>
      <c r="Q384" s="4">
        <v>45050</v>
      </c>
      <c r="R384" s="5">
        <v>3021.02</v>
      </c>
      <c r="S384" s="9">
        <f t="shared" si="42"/>
        <v>5.2565545660872522E-2</v>
      </c>
      <c r="V384" s="4">
        <v>45050</v>
      </c>
      <c r="W384" s="3">
        <v>12.2</v>
      </c>
      <c r="X384" s="9">
        <f t="shared" si="43"/>
        <v>2.4897551621727087E-2</v>
      </c>
      <c r="AA384" s="4">
        <v>45050</v>
      </c>
      <c r="AB384" s="5">
        <v>18255.8</v>
      </c>
      <c r="AC384" s="2">
        <f t="shared" si="44"/>
        <v>9.1318302584812369E-3</v>
      </c>
      <c r="AF384" s="19">
        <f t="shared" si="45"/>
        <v>323</v>
      </c>
      <c r="AG384" s="21">
        <v>1.6799819257123382E-2</v>
      </c>
      <c r="AH384" s="21">
        <v>0.1274502208295881</v>
      </c>
    </row>
    <row r="385" spans="2:34" ht="17.850000000000001" customHeight="1">
      <c r="B385" s="4">
        <v>45049</v>
      </c>
      <c r="C385" s="3">
        <v>990.2</v>
      </c>
      <c r="D385" s="9">
        <f t="shared" si="39"/>
        <v>-9.6983248036892084E-3</v>
      </c>
      <c r="G385" s="4">
        <v>45049</v>
      </c>
      <c r="H385" s="5">
        <v>1484.8</v>
      </c>
      <c r="I385" s="9">
        <f t="shared" si="40"/>
        <v>2.8326720229382447E-3</v>
      </c>
      <c r="L385" s="4">
        <v>45049</v>
      </c>
      <c r="M385" s="3">
        <v>622.04999999999995</v>
      </c>
      <c r="N385" s="9">
        <f t="shared" si="41"/>
        <v>9.0432590459380569E-3</v>
      </c>
      <c r="Q385" s="4">
        <v>45049</v>
      </c>
      <c r="R385" s="5">
        <v>2866.32</v>
      </c>
      <c r="S385" s="9">
        <f t="shared" si="42"/>
        <v>1.7913974011710573E-2</v>
      </c>
      <c r="V385" s="4">
        <v>45049</v>
      </c>
      <c r="W385" s="3">
        <v>11.9</v>
      </c>
      <c r="X385" s="9">
        <f t="shared" si="43"/>
        <v>-2.079076966907378E-2</v>
      </c>
      <c r="AA385" s="4">
        <v>45049</v>
      </c>
      <c r="AB385" s="5">
        <v>18089.849999999999</v>
      </c>
      <c r="AC385" s="2">
        <f t="shared" si="44"/>
        <v>-3.190068245158949E-3</v>
      </c>
      <c r="AF385" s="19">
        <f t="shared" si="45"/>
        <v>324</v>
      </c>
      <c r="AG385" s="21">
        <v>1.5790699448468812E-2</v>
      </c>
      <c r="AH385" s="21">
        <v>0.23422723649130567</v>
      </c>
    </row>
    <row r="386" spans="2:34" ht="17.850000000000001" customHeight="1">
      <c r="B386" s="4">
        <v>45048</v>
      </c>
      <c r="C386" s="3">
        <v>999.85</v>
      </c>
      <c r="D386" s="9">
        <f t="shared" si="39"/>
        <v>1.8625144075209054E-2</v>
      </c>
      <c r="G386" s="4">
        <v>45048</v>
      </c>
      <c r="H386" s="5">
        <v>1480.6</v>
      </c>
      <c r="I386" s="9">
        <f t="shared" si="40"/>
        <v>1.1855765194719925E-2</v>
      </c>
      <c r="L386" s="4">
        <v>45048</v>
      </c>
      <c r="M386" s="3">
        <v>616.45000000000005</v>
      </c>
      <c r="N386" s="9">
        <f t="shared" si="41"/>
        <v>-2.5921440192702874E-3</v>
      </c>
      <c r="Q386" s="4">
        <v>45048</v>
      </c>
      <c r="R386" s="5">
        <v>2815.43</v>
      </c>
      <c r="S386" s="9">
        <f t="shared" si="42"/>
        <v>4.8526118590115262E-2</v>
      </c>
      <c r="V386" s="4">
        <v>45048</v>
      </c>
      <c r="W386" s="3">
        <v>12.15</v>
      </c>
      <c r="X386" s="9">
        <f t="shared" si="43"/>
        <v>-4.1067819526533593E-3</v>
      </c>
      <c r="AA386" s="4">
        <v>45048</v>
      </c>
      <c r="AB386" s="5">
        <v>18147.650000000001</v>
      </c>
      <c r="AC386" s="2">
        <f t="shared" si="44"/>
        <v>4.564711144417706E-3</v>
      </c>
      <c r="AF386" s="19">
        <f t="shared" si="45"/>
        <v>325</v>
      </c>
      <c r="AG386" s="21">
        <v>1.5837614402799523E-2</v>
      </c>
      <c r="AH386" s="21">
        <v>0.11997598043799837</v>
      </c>
    </row>
    <row r="387" spans="2:34" ht="17.850000000000001" customHeight="1">
      <c r="B387" s="4">
        <v>45044</v>
      </c>
      <c r="C387" s="3">
        <v>981.4</v>
      </c>
      <c r="D387" s="9">
        <f t="shared" si="39"/>
        <v>3.8283908835191672E-3</v>
      </c>
      <c r="G387" s="4">
        <v>45044</v>
      </c>
      <c r="H387" s="5">
        <v>1463.15</v>
      </c>
      <c r="I387" s="9">
        <f t="shared" si="40"/>
        <v>2.9774658797529609E-3</v>
      </c>
      <c r="L387" s="4">
        <v>45044</v>
      </c>
      <c r="M387" s="3">
        <v>618.04999999999995</v>
      </c>
      <c r="N387" s="9">
        <f t="shared" si="41"/>
        <v>8.6939406022230378E-3</v>
      </c>
      <c r="Q387" s="4">
        <v>45044</v>
      </c>
      <c r="R387" s="5">
        <v>2682.07</v>
      </c>
      <c r="S387" s="9">
        <f t="shared" si="42"/>
        <v>2.2232060001124411E-2</v>
      </c>
      <c r="V387" s="4">
        <v>45044</v>
      </c>
      <c r="W387" s="3">
        <v>12.2</v>
      </c>
      <c r="X387" s="9">
        <f t="shared" si="43"/>
        <v>-2.4292692569044587E-2</v>
      </c>
      <c r="AA387" s="4">
        <v>45044</v>
      </c>
      <c r="AB387" s="5">
        <v>18065</v>
      </c>
      <c r="AC387" s="2">
        <f t="shared" si="44"/>
        <v>8.3352228892828832E-3</v>
      </c>
      <c r="AF387" s="19">
        <f t="shared" si="45"/>
        <v>326</v>
      </c>
      <c r="AG387" s="21">
        <v>1.6135423841966652E-2</v>
      </c>
      <c r="AH387" s="21">
        <v>0.17624744714057233</v>
      </c>
    </row>
    <row r="388" spans="2:34" ht="17.850000000000001" customHeight="1">
      <c r="B388" s="4">
        <v>45043</v>
      </c>
      <c r="C388" s="3">
        <v>977.65</v>
      </c>
      <c r="D388" s="9">
        <f t="shared" ref="D388:D451" si="46">LN(C388/C389)</f>
        <v>-3.0681121124301103E-4</v>
      </c>
      <c r="G388" s="4">
        <v>45043</v>
      </c>
      <c r="H388" s="5">
        <v>1458.8</v>
      </c>
      <c r="I388" s="9">
        <f t="shared" ref="I388:I451" si="47">LN(H388/H389)</f>
        <v>6.2920319669242733E-3</v>
      </c>
      <c r="L388" s="4">
        <v>45043</v>
      </c>
      <c r="M388" s="3">
        <v>612.70000000000005</v>
      </c>
      <c r="N388" s="9">
        <f t="shared" ref="N388:N451" si="48">LN(M388/M389)</f>
        <v>2.6148078307390468E-3</v>
      </c>
      <c r="Q388" s="4">
        <v>45043</v>
      </c>
      <c r="R388" s="5">
        <v>2623.1</v>
      </c>
      <c r="S388" s="9">
        <f t="shared" ref="S388:S451" si="49">LN(R388/R389)</f>
        <v>-5.3419641315771713E-3</v>
      </c>
      <c r="V388" s="4">
        <v>45043</v>
      </c>
      <c r="W388" s="3">
        <v>12.5</v>
      </c>
      <c r="X388" s="9">
        <f t="shared" ref="X388:X451" si="50">LN(W388/W389)</f>
        <v>4.9190244190771781E-2</v>
      </c>
      <c r="AA388" s="4">
        <v>45043</v>
      </c>
      <c r="AB388" s="5">
        <v>17915.05</v>
      </c>
      <c r="AC388" s="2">
        <f t="shared" ref="AC388:AC451" si="51">LN(AB388/AB389)</f>
        <v>5.6789312022102979E-3</v>
      </c>
      <c r="AF388" s="19">
        <f t="shared" si="45"/>
        <v>327</v>
      </c>
      <c r="AG388" s="21">
        <v>1.4646444733605773E-2</v>
      </c>
      <c r="AH388" s="21">
        <v>0.15858130281788579</v>
      </c>
    </row>
    <row r="389" spans="2:34" ht="17.850000000000001" customHeight="1">
      <c r="B389" s="4">
        <v>45042</v>
      </c>
      <c r="C389" s="3">
        <v>977.95</v>
      </c>
      <c r="D389" s="9">
        <f t="shared" si="46"/>
        <v>-2.5021076704306515E-3</v>
      </c>
      <c r="G389" s="4">
        <v>45042</v>
      </c>
      <c r="H389" s="5">
        <v>1449.65</v>
      </c>
      <c r="I389" s="9">
        <f t="shared" si="47"/>
        <v>-1.9773546155398759E-2</v>
      </c>
      <c r="L389" s="4">
        <v>45042</v>
      </c>
      <c r="M389" s="3">
        <v>611.1</v>
      </c>
      <c r="N389" s="9">
        <f t="shared" si="48"/>
        <v>2.6531153250063423E-2</v>
      </c>
      <c r="Q389" s="4">
        <v>45042</v>
      </c>
      <c r="R389" s="5">
        <v>2637.15</v>
      </c>
      <c r="S389" s="9">
        <f t="shared" si="49"/>
        <v>-8.6461310346564024E-3</v>
      </c>
      <c r="V389" s="4">
        <v>45042</v>
      </c>
      <c r="W389" s="3">
        <v>11.9</v>
      </c>
      <c r="X389" s="9">
        <f t="shared" si="50"/>
        <v>4.210532536343679E-3</v>
      </c>
      <c r="AA389" s="4">
        <v>45042</v>
      </c>
      <c r="AB389" s="5">
        <v>17813.599999999999</v>
      </c>
      <c r="AC389" s="2">
        <f t="shared" si="51"/>
        <v>2.4927751973571103E-3</v>
      </c>
      <c r="AF389" s="19">
        <f t="shared" si="45"/>
        <v>328</v>
      </c>
      <c r="AG389" s="21">
        <v>1.4084677366853701E-2</v>
      </c>
      <c r="AH389" s="21">
        <v>6.1071683657036552E-2</v>
      </c>
    </row>
    <row r="390" spans="2:34" ht="17.850000000000001" customHeight="1">
      <c r="B390" s="4">
        <v>45041</v>
      </c>
      <c r="C390" s="3">
        <v>980.4</v>
      </c>
      <c r="D390" s="9">
        <f t="shared" si="46"/>
        <v>1.0252294024117033E-2</v>
      </c>
      <c r="G390" s="4">
        <v>45041</v>
      </c>
      <c r="H390" s="5">
        <v>1478.6</v>
      </c>
      <c r="I390" s="9">
        <f t="shared" si="47"/>
        <v>6.0886921341144341E-4</v>
      </c>
      <c r="L390" s="4">
        <v>45041</v>
      </c>
      <c r="M390" s="3">
        <v>595.1</v>
      </c>
      <c r="N390" s="9">
        <f t="shared" si="48"/>
        <v>-1.4679162663049089E-2</v>
      </c>
      <c r="Q390" s="4">
        <v>45041</v>
      </c>
      <c r="R390" s="5">
        <v>2660.05</v>
      </c>
      <c r="S390" s="9">
        <f t="shared" si="49"/>
        <v>2.1699502386942252E-2</v>
      </c>
      <c r="V390" s="4">
        <v>45041</v>
      </c>
      <c r="W390" s="3">
        <v>11.85</v>
      </c>
      <c r="X390" s="9">
        <f t="shared" si="50"/>
        <v>4.2283361095211049E-3</v>
      </c>
      <c r="AA390" s="4">
        <v>45041</v>
      </c>
      <c r="AB390" s="5">
        <v>17769.25</v>
      </c>
      <c r="AC390" s="2">
        <f t="shared" si="51"/>
        <v>1.4558195215261978E-3</v>
      </c>
      <c r="AF390" s="19">
        <f t="shared" si="45"/>
        <v>329</v>
      </c>
      <c r="AG390" s="21">
        <v>1.8762785871445288E-2</v>
      </c>
      <c r="AH390" s="21">
        <v>0.28773988839537884</v>
      </c>
    </row>
    <row r="391" spans="2:34" ht="17.850000000000001" customHeight="1">
      <c r="B391" s="4">
        <v>45040</v>
      </c>
      <c r="C391" s="3">
        <v>970.4</v>
      </c>
      <c r="D391" s="9">
        <f t="shared" si="46"/>
        <v>-8.465713318692409E-3</v>
      </c>
      <c r="G391" s="4">
        <v>45040</v>
      </c>
      <c r="H391" s="5">
        <v>1477.7</v>
      </c>
      <c r="I391" s="9">
        <f t="shared" si="47"/>
        <v>-1.4177963009943983E-2</v>
      </c>
      <c r="L391" s="4">
        <v>45040</v>
      </c>
      <c r="M391" s="3">
        <v>603.9</v>
      </c>
      <c r="N391" s="9">
        <f t="shared" si="48"/>
        <v>1.0486987495247851E-2</v>
      </c>
      <c r="Q391" s="4">
        <v>45040</v>
      </c>
      <c r="R391" s="5">
        <v>2602.9499999999998</v>
      </c>
      <c r="S391" s="9">
        <f t="shared" si="49"/>
        <v>-7.5093357973050195E-3</v>
      </c>
      <c r="V391" s="4">
        <v>45040</v>
      </c>
      <c r="W391" s="3">
        <v>11.8</v>
      </c>
      <c r="X391" s="9">
        <f t="shared" si="50"/>
        <v>-1.6807118316381174E-2</v>
      </c>
      <c r="AA391" s="4">
        <v>45040</v>
      </c>
      <c r="AB391" s="5">
        <v>17743.400000000001</v>
      </c>
      <c r="AC391" s="2">
        <f t="shared" si="51"/>
        <v>6.7491692528103258E-3</v>
      </c>
      <c r="AF391" s="19">
        <f t="shared" si="45"/>
        <v>330</v>
      </c>
      <c r="AG391" s="21">
        <v>1.573492021268242E-2</v>
      </c>
      <c r="AH391" s="21">
        <v>0.12273518132557067</v>
      </c>
    </row>
    <row r="392" spans="2:34" ht="17.850000000000001" customHeight="1">
      <c r="B392" s="4">
        <v>45037</v>
      </c>
      <c r="C392" s="3">
        <v>978.65</v>
      </c>
      <c r="D392" s="9">
        <f t="shared" si="46"/>
        <v>-1.0166305218305772E-2</v>
      </c>
      <c r="G392" s="4">
        <v>45037</v>
      </c>
      <c r="H392" s="5">
        <v>1498.8</v>
      </c>
      <c r="I392" s="9">
        <f t="shared" si="47"/>
        <v>-6.5835649264965046E-3</v>
      </c>
      <c r="L392" s="4">
        <v>45037</v>
      </c>
      <c r="M392" s="3">
        <v>597.6</v>
      </c>
      <c r="N392" s="9">
        <f t="shared" si="48"/>
        <v>1.9004752911534025E-2</v>
      </c>
      <c r="Q392" s="4">
        <v>45037</v>
      </c>
      <c r="R392" s="5">
        <v>2622.57</v>
      </c>
      <c r="S392" s="9">
        <f t="shared" si="49"/>
        <v>-3.0743811432978729E-2</v>
      </c>
      <c r="V392" s="4">
        <v>45037</v>
      </c>
      <c r="W392" s="3">
        <v>12</v>
      </c>
      <c r="X392" s="9">
        <f t="shared" si="50"/>
        <v>-8.2988028146950658E-3</v>
      </c>
      <c r="AA392" s="4">
        <v>45037</v>
      </c>
      <c r="AB392" s="5">
        <v>17624.05</v>
      </c>
      <c r="AC392" s="2">
        <f t="shared" si="51"/>
        <v>-2.2696001249353279E-5</v>
      </c>
      <c r="AF392" s="19">
        <f t="shared" si="45"/>
        <v>331</v>
      </c>
      <c r="AG392" s="21">
        <v>1.8279631023662927E-2</v>
      </c>
      <c r="AH392" s="21">
        <v>0.29933577449297322</v>
      </c>
    </row>
    <row r="393" spans="2:34" ht="17.850000000000001" customHeight="1">
      <c r="B393" s="4">
        <v>45036</v>
      </c>
      <c r="C393" s="3">
        <v>988.65</v>
      </c>
      <c r="D393" s="9">
        <f t="shared" si="46"/>
        <v>1.272411303802729E-2</v>
      </c>
      <c r="G393" s="4">
        <v>45036</v>
      </c>
      <c r="H393" s="5">
        <v>1508.7</v>
      </c>
      <c r="I393" s="9">
        <f t="shared" si="47"/>
        <v>4.9835645851630441E-3</v>
      </c>
      <c r="L393" s="4">
        <v>45036</v>
      </c>
      <c r="M393" s="3">
        <v>586.35</v>
      </c>
      <c r="N393" s="9">
        <f t="shared" si="48"/>
        <v>-1.4056116266180786E-2</v>
      </c>
      <c r="Q393" s="4">
        <v>45036</v>
      </c>
      <c r="R393" s="5">
        <v>2704.45</v>
      </c>
      <c r="S393" s="9">
        <f t="shared" si="49"/>
        <v>1.9171983695139704E-3</v>
      </c>
      <c r="V393" s="4">
        <v>45036</v>
      </c>
      <c r="W393" s="3">
        <v>12.1</v>
      </c>
      <c r="X393" s="9">
        <f t="shared" si="50"/>
        <v>-1.2320484388040624E-2</v>
      </c>
      <c r="AA393" s="4">
        <v>45036</v>
      </c>
      <c r="AB393" s="5">
        <v>17624.45</v>
      </c>
      <c r="AC393" s="2">
        <f t="shared" si="51"/>
        <v>3.2346665738081727E-4</v>
      </c>
      <c r="AF393" s="19">
        <f t="shared" si="45"/>
        <v>332</v>
      </c>
      <c r="AG393" s="21">
        <v>1.8090835376836714E-2</v>
      </c>
      <c r="AH393" s="21">
        <v>0.11787776328845587</v>
      </c>
    </row>
    <row r="394" spans="2:34" ht="17.850000000000001" customHeight="1">
      <c r="B394" s="4">
        <v>45035</v>
      </c>
      <c r="C394" s="3">
        <v>976.15</v>
      </c>
      <c r="D394" s="9">
        <f t="shared" si="46"/>
        <v>5.8563816820751411E-3</v>
      </c>
      <c r="G394" s="4">
        <v>45035</v>
      </c>
      <c r="H394" s="5">
        <v>1501.2</v>
      </c>
      <c r="I394" s="9">
        <f t="shared" si="47"/>
        <v>-3.0214373358605114E-2</v>
      </c>
      <c r="L394" s="4">
        <v>45035</v>
      </c>
      <c r="M394" s="3">
        <v>594.65</v>
      </c>
      <c r="N394" s="9">
        <f t="shared" si="48"/>
        <v>1.3288950904427674E-2</v>
      </c>
      <c r="Q394" s="4">
        <v>45035</v>
      </c>
      <c r="R394" s="5">
        <v>2699.27</v>
      </c>
      <c r="S394" s="9">
        <f t="shared" si="49"/>
        <v>7.4519262757373464E-3</v>
      </c>
      <c r="V394" s="4">
        <v>45035</v>
      </c>
      <c r="W394" s="3">
        <v>12.25</v>
      </c>
      <c r="X394" s="9">
        <f t="shared" si="50"/>
        <v>-1.2170535620255179E-2</v>
      </c>
      <c r="AA394" s="4">
        <v>45035</v>
      </c>
      <c r="AB394" s="5">
        <v>17618.75</v>
      </c>
      <c r="AC394" s="2">
        <f t="shared" si="51"/>
        <v>-2.3470130306909674E-3</v>
      </c>
      <c r="AF394" s="19">
        <f t="shared" si="45"/>
        <v>333</v>
      </c>
      <c r="AG394" s="21">
        <v>1.6405279891322171E-2</v>
      </c>
      <c r="AH394" s="21">
        <v>0.23211742523983625</v>
      </c>
    </row>
    <row r="395" spans="2:34" ht="17.850000000000001" customHeight="1">
      <c r="B395" s="4">
        <v>45034</v>
      </c>
      <c r="C395" s="3">
        <v>970.45</v>
      </c>
      <c r="D395" s="9">
        <f t="shared" si="46"/>
        <v>-9.0781492800125797E-3</v>
      </c>
      <c r="G395" s="4">
        <v>45034</v>
      </c>
      <c r="H395" s="5">
        <v>1547.25</v>
      </c>
      <c r="I395" s="9">
        <f t="shared" si="47"/>
        <v>1.1342153731705325E-2</v>
      </c>
      <c r="L395" s="4">
        <v>45034</v>
      </c>
      <c r="M395" s="3">
        <v>586.79999999999995</v>
      </c>
      <c r="N395" s="9">
        <f t="shared" si="48"/>
        <v>-2.1279320282188842E-3</v>
      </c>
      <c r="Q395" s="4">
        <v>45034</v>
      </c>
      <c r="R395" s="5">
        <v>2679.23</v>
      </c>
      <c r="S395" s="9">
        <f t="shared" si="49"/>
        <v>6.1977301864410688E-4</v>
      </c>
      <c r="V395" s="4">
        <v>45034</v>
      </c>
      <c r="W395" s="3">
        <v>12.4</v>
      </c>
      <c r="X395" s="9">
        <f t="shared" si="50"/>
        <v>-2.3905520853554366E-2</v>
      </c>
      <c r="AA395" s="4">
        <v>45034</v>
      </c>
      <c r="AB395" s="5">
        <v>17660.150000000001</v>
      </c>
      <c r="AC395" s="2">
        <f t="shared" si="51"/>
        <v>-2.6408814511533168E-3</v>
      </c>
      <c r="AF395" s="19">
        <f t="shared" si="45"/>
        <v>334</v>
      </c>
      <c r="AG395" s="21">
        <v>1.7953869605344397E-2</v>
      </c>
      <c r="AH395" s="21">
        <v>0.15008238431827944</v>
      </c>
    </row>
    <row r="396" spans="2:34" ht="17.850000000000001" customHeight="1">
      <c r="B396" s="4">
        <v>45033</v>
      </c>
      <c r="C396" s="3">
        <v>979.3</v>
      </c>
      <c r="D396" s="9">
        <f t="shared" si="46"/>
        <v>-1.2834672062032398E-2</v>
      </c>
      <c r="G396" s="4">
        <v>45033</v>
      </c>
      <c r="H396" s="5">
        <v>1529.8</v>
      </c>
      <c r="I396" s="9">
        <f t="shared" si="47"/>
        <v>-3.2678670922490919E-4</v>
      </c>
      <c r="L396" s="4">
        <v>45033</v>
      </c>
      <c r="M396" s="3">
        <v>588.04999999999995</v>
      </c>
      <c r="N396" s="9">
        <f t="shared" si="48"/>
        <v>2.5141229486514028E-2</v>
      </c>
      <c r="Q396" s="4">
        <v>45033</v>
      </c>
      <c r="R396" s="5">
        <v>2677.57</v>
      </c>
      <c r="S396" s="9">
        <f t="shared" si="49"/>
        <v>-7.0709282465568546E-3</v>
      </c>
      <c r="V396" s="4">
        <v>45033</v>
      </c>
      <c r="W396" s="3">
        <v>12.7</v>
      </c>
      <c r="X396" s="9">
        <f t="shared" si="50"/>
        <v>-7.8431774610260054E-3</v>
      </c>
      <c r="AA396" s="4">
        <v>45033</v>
      </c>
      <c r="AB396" s="5">
        <v>17706.849999999999</v>
      </c>
      <c r="AC396" s="2">
        <f t="shared" si="51"/>
        <v>-6.8186847221795004E-3</v>
      </c>
      <c r="AF396" s="19">
        <f t="shared" si="45"/>
        <v>335</v>
      </c>
      <c r="AG396" s="21">
        <v>1.5528655574243544E-2</v>
      </c>
      <c r="AH396" s="21">
        <v>0.10701369489251529</v>
      </c>
    </row>
    <row r="397" spans="2:34" ht="17.850000000000001" customHeight="1">
      <c r="B397" s="4">
        <v>45029</v>
      </c>
      <c r="C397" s="3">
        <v>991.95</v>
      </c>
      <c r="D397" s="9">
        <f t="shared" si="46"/>
        <v>-3.7230874159030407E-3</v>
      </c>
      <c r="G397" s="4">
        <v>45029</v>
      </c>
      <c r="H397" s="5">
        <v>1530.3</v>
      </c>
      <c r="I397" s="9">
        <f t="shared" si="47"/>
        <v>-5.3441211651060368E-3</v>
      </c>
      <c r="L397" s="4">
        <v>45029</v>
      </c>
      <c r="M397" s="3">
        <v>573.45000000000005</v>
      </c>
      <c r="N397" s="9">
        <f t="shared" si="48"/>
        <v>1.7592150412173262E-2</v>
      </c>
      <c r="Q397" s="4">
        <v>45029</v>
      </c>
      <c r="R397" s="5">
        <v>2696.57</v>
      </c>
      <c r="S397" s="9">
        <f t="shared" si="49"/>
        <v>1.1345110795660135E-2</v>
      </c>
      <c r="V397" s="4">
        <v>45029</v>
      </c>
      <c r="W397" s="3">
        <v>12.8</v>
      </c>
      <c r="X397" s="9">
        <f t="shared" si="50"/>
        <v>5.2116001139014101E-2</v>
      </c>
      <c r="AA397" s="4">
        <v>45029</v>
      </c>
      <c r="AB397" s="5">
        <v>17828</v>
      </c>
      <c r="AC397" s="2">
        <f t="shared" si="51"/>
        <v>8.7541110628643569E-4</v>
      </c>
      <c r="AF397" s="19">
        <f t="shared" si="45"/>
        <v>336</v>
      </c>
      <c r="AG397" s="21">
        <v>1.5751890981434136E-2</v>
      </c>
      <c r="AH397" s="21">
        <v>0.20807985968310427</v>
      </c>
    </row>
    <row r="398" spans="2:34" ht="17.850000000000001" customHeight="1">
      <c r="B398" s="4">
        <v>45028</v>
      </c>
      <c r="C398" s="3">
        <v>995.65</v>
      </c>
      <c r="D398" s="9">
        <f t="shared" si="46"/>
        <v>-1.4012745805591234E-2</v>
      </c>
      <c r="G398" s="4">
        <v>45028</v>
      </c>
      <c r="H398" s="5">
        <v>1538.5</v>
      </c>
      <c r="I398" s="9">
        <f t="shared" si="47"/>
        <v>-1.214563673919645E-2</v>
      </c>
      <c r="L398" s="4">
        <v>45028</v>
      </c>
      <c r="M398" s="3">
        <v>563.45000000000005</v>
      </c>
      <c r="N398" s="9">
        <f t="shared" si="48"/>
        <v>-7.0740413487895924E-3</v>
      </c>
      <c r="Q398" s="4">
        <v>45028</v>
      </c>
      <c r="R398" s="5">
        <v>2666.15</v>
      </c>
      <c r="S398" s="9">
        <f t="shared" si="49"/>
        <v>3.6963075624397906E-2</v>
      </c>
      <c r="V398" s="4">
        <v>45028</v>
      </c>
      <c r="W398" s="3">
        <v>12.15</v>
      </c>
      <c r="X398" s="9">
        <f t="shared" si="50"/>
        <v>-3.2391495791235403E-2</v>
      </c>
      <c r="AA398" s="4">
        <v>45028</v>
      </c>
      <c r="AB398" s="5">
        <v>17812.400000000001</v>
      </c>
      <c r="AC398" s="2">
        <f t="shared" si="51"/>
        <v>5.0711103842399786E-3</v>
      </c>
      <c r="AF398" s="19">
        <f t="shared" si="45"/>
        <v>337</v>
      </c>
      <c r="AG398" s="21">
        <v>1.6088684853304405E-2</v>
      </c>
      <c r="AH398" s="21">
        <v>0.12316659801000446</v>
      </c>
    </row>
    <row r="399" spans="2:34" ht="17.850000000000001" customHeight="1">
      <c r="B399" s="4">
        <v>45027</v>
      </c>
      <c r="C399" s="5">
        <v>1009.7</v>
      </c>
      <c r="D399" s="9">
        <f t="shared" si="46"/>
        <v>-6.4169231493561999E-3</v>
      </c>
      <c r="G399" s="4">
        <v>45027</v>
      </c>
      <c r="H399" s="5">
        <v>1557.3</v>
      </c>
      <c r="I399" s="9">
        <f t="shared" si="47"/>
        <v>4.8276621714431461E-3</v>
      </c>
      <c r="L399" s="4">
        <v>45027</v>
      </c>
      <c r="M399" s="3">
        <v>567.45000000000005</v>
      </c>
      <c r="N399" s="9">
        <f t="shared" si="48"/>
        <v>9.6507898534569335E-3</v>
      </c>
      <c r="Q399" s="4">
        <v>45027</v>
      </c>
      <c r="R399" s="5">
        <v>2569.4</v>
      </c>
      <c r="S399" s="9">
        <f t="shared" si="49"/>
        <v>1.9405570615597688E-2</v>
      </c>
      <c r="V399" s="4">
        <v>45027</v>
      </c>
      <c r="W399" s="3">
        <v>12.55</v>
      </c>
      <c r="X399" s="9">
        <f t="shared" si="50"/>
        <v>0.14095787634269497</v>
      </c>
      <c r="AA399" s="4">
        <v>45027</v>
      </c>
      <c r="AB399" s="5">
        <v>17722.3</v>
      </c>
      <c r="AC399" s="2">
        <f t="shared" si="51"/>
        <v>5.5592870573658824E-3</v>
      </c>
      <c r="AF399" s="19">
        <f t="shared" si="45"/>
        <v>338</v>
      </c>
      <c r="AG399" s="21">
        <v>1.6258757991651843E-2</v>
      </c>
      <c r="AH399" s="21">
        <v>0.20651360342839348</v>
      </c>
    </row>
    <row r="400" spans="2:34" ht="17.850000000000001" customHeight="1">
      <c r="B400" s="4">
        <v>45026</v>
      </c>
      <c r="C400" s="5">
        <v>1016.2</v>
      </c>
      <c r="D400" s="9">
        <f t="shared" si="46"/>
        <v>2.364533121382675E-3</v>
      </c>
      <c r="G400" s="4">
        <v>45026</v>
      </c>
      <c r="H400" s="5">
        <v>1549.8</v>
      </c>
      <c r="I400" s="9">
        <f t="shared" si="47"/>
        <v>1.2923516556516445E-2</v>
      </c>
      <c r="L400" s="4">
        <v>45026</v>
      </c>
      <c r="M400" s="3">
        <v>562</v>
      </c>
      <c r="N400" s="9">
        <f t="shared" si="48"/>
        <v>-1.999450059062231E-2</v>
      </c>
      <c r="Q400" s="4">
        <v>45026</v>
      </c>
      <c r="R400" s="5">
        <v>2520.02</v>
      </c>
      <c r="S400" s="9">
        <f t="shared" si="49"/>
        <v>7.5362028972340992E-3</v>
      </c>
      <c r="V400" s="4">
        <v>45026</v>
      </c>
      <c r="W400" s="3">
        <v>10.9</v>
      </c>
      <c r="X400" s="9">
        <f t="shared" si="50"/>
        <v>-2.2676708671029701E-2</v>
      </c>
      <c r="AA400" s="4">
        <v>45026</v>
      </c>
      <c r="AB400" s="5">
        <v>17624.05</v>
      </c>
      <c r="AC400" s="2">
        <f t="shared" si="51"/>
        <v>1.4138411131193697E-3</v>
      </c>
      <c r="AF400" s="19">
        <f t="shared" si="45"/>
        <v>339</v>
      </c>
      <c r="AG400" s="21">
        <v>1.4557166479561205E-2</v>
      </c>
      <c r="AH400" s="21">
        <v>6.1187142451650994E-2</v>
      </c>
    </row>
    <row r="401" spans="2:34" ht="17.850000000000001" customHeight="1">
      <c r="B401" s="4">
        <v>45022</v>
      </c>
      <c r="C401" s="5">
        <v>1013.8</v>
      </c>
      <c r="D401" s="9">
        <f t="shared" si="46"/>
        <v>-1.3666299739738872E-2</v>
      </c>
      <c r="G401" s="4">
        <v>45022</v>
      </c>
      <c r="H401" s="5">
        <v>1529.9</v>
      </c>
      <c r="I401" s="9">
        <f t="shared" si="47"/>
        <v>1.0645389004813866E-2</v>
      </c>
      <c r="L401" s="4">
        <v>45022</v>
      </c>
      <c r="M401" s="3">
        <v>573.35</v>
      </c>
      <c r="N401" s="9">
        <f t="shared" si="48"/>
        <v>-1.3426508596746435E-2</v>
      </c>
      <c r="Q401" s="4">
        <v>45022</v>
      </c>
      <c r="R401" s="5">
        <v>2501.1</v>
      </c>
      <c r="S401" s="9">
        <f t="shared" si="49"/>
        <v>-1.0539600814622758E-2</v>
      </c>
      <c r="V401" s="4">
        <v>45022</v>
      </c>
      <c r="W401" s="3">
        <v>11.15</v>
      </c>
      <c r="X401" s="9">
        <f t="shared" si="50"/>
        <v>3.1893363775953788E-2</v>
      </c>
      <c r="AA401" s="4">
        <v>45022</v>
      </c>
      <c r="AB401" s="5">
        <v>17599.150000000001</v>
      </c>
      <c r="AC401" s="2">
        <f t="shared" si="51"/>
        <v>2.3950267733336621E-3</v>
      </c>
      <c r="AF401" s="19">
        <f t="shared" si="45"/>
        <v>340</v>
      </c>
      <c r="AG401" s="21">
        <v>1.4254475970947705E-2</v>
      </c>
      <c r="AH401" s="21">
        <v>9.3199195019057574E-2</v>
      </c>
    </row>
    <row r="402" spans="2:34" ht="17.850000000000001" customHeight="1">
      <c r="B402" s="4">
        <v>45021</v>
      </c>
      <c r="C402" s="5">
        <v>1027.75</v>
      </c>
      <c r="D402" s="9">
        <f t="shared" si="46"/>
        <v>-1.1896842124849245E-2</v>
      </c>
      <c r="G402" s="4">
        <v>45021</v>
      </c>
      <c r="H402" s="5">
        <v>1513.7</v>
      </c>
      <c r="I402" s="9">
        <f t="shared" si="47"/>
        <v>-2.3119478263327654E-4</v>
      </c>
      <c r="L402" s="4">
        <v>45021</v>
      </c>
      <c r="M402" s="3">
        <v>581.1</v>
      </c>
      <c r="N402" s="9">
        <f t="shared" si="48"/>
        <v>1.7533649425049733E-2</v>
      </c>
      <c r="Q402" s="4">
        <v>45021</v>
      </c>
      <c r="R402" s="5">
        <v>2527.6</v>
      </c>
      <c r="S402" s="9">
        <f t="shared" si="49"/>
        <v>8.5025741681156609E-3</v>
      </c>
      <c r="V402" s="4">
        <v>45021</v>
      </c>
      <c r="W402" s="3">
        <v>10.8</v>
      </c>
      <c r="X402" s="9">
        <f t="shared" si="50"/>
        <v>3.7740327982847113E-2</v>
      </c>
      <c r="AA402" s="4">
        <v>45021</v>
      </c>
      <c r="AB402" s="5">
        <v>17557.05</v>
      </c>
      <c r="AC402" s="2">
        <f t="shared" si="51"/>
        <v>9.0974476751935936E-3</v>
      </c>
      <c r="AF402" s="19">
        <f t="shared" si="45"/>
        <v>341</v>
      </c>
      <c r="AG402" s="21">
        <v>1.5713273929436163E-2</v>
      </c>
      <c r="AH402" s="21">
        <v>0.11145012954216413</v>
      </c>
    </row>
    <row r="403" spans="2:34" ht="17.850000000000001" customHeight="1">
      <c r="B403" s="4">
        <v>45019</v>
      </c>
      <c r="C403" s="5">
        <v>1040.05</v>
      </c>
      <c r="D403" s="9">
        <f t="shared" si="46"/>
        <v>3.4679336586892547E-2</v>
      </c>
      <c r="G403" s="4">
        <v>45019</v>
      </c>
      <c r="H403" s="5">
        <v>1514.05</v>
      </c>
      <c r="I403" s="9">
        <f t="shared" si="47"/>
        <v>-1.3090523376048714E-2</v>
      </c>
      <c r="L403" s="4">
        <v>45019</v>
      </c>
      <c r="M403" s="3">
        <v>571</v>
      </c>
      <c r="N403" s="9">
        <f t="shared" si="48"/>
        <v>6.708700803845602E-2</v>
      </c>
      <c r="Q403" s="4">
        <v>45019</v>
      </c>
      <c r="R403" s="5">
        <v>2506.1999999999998</v>
      </c>
      <c r="S403" s="9">
        <f t="shared" si="49"/>
        <v>-3.1352921045593031E-3</v>
      </c>
      <c r="V403" s="4">
        <v>45019</v>
      </c>
      <c r="W403" s="3">
        <v>10.4</v>
      </c>
      <c r="X403" s="9">
        <f t="shared" si="50"/>
        <v>4.4233254976825662E-2</v>
      </c>
      <c r="AA403" s="4">
        <v>45019</v>
      </c>
      <c r="AB403" s="5">
        <v>17398.05</v>
      </c>
      <c r="AC403" s="2">
        <f t="shared" si="51"/>
        <v>2.2038227679195624E-3</v>
      </c>
      <c r="AF403" s="19">
        <f t="shared" si="45"/>
        <v>342</v>
      </c>
      <c r="AG403" s="21">
        <v>1.6860580362119272E-2</v>
      </c>
      <c r="AH403" s="21">
        <v>0.10754110191543548</v>
      </c>
    </row>
    <row r="404" spans="2:34" ht="17.850000000000001" customHeight="1">
      <c r="B404" s="4">
        <v>45016</v>
      </c>
      <c r="C404" s="5">
        <v>1004.6</v>
      </c>
      <c r="D404" s="9">
        <f t="shared" si="46"/>
        <v>3.2474655823343045E-2</v>
      </c>
      <c r="G404" s="4">
        <v>45016</v>
      </c>
      <c r="H404" s="5">
        <v>1534</v>
      </c>
      <c r="I404" s="9">
        <f t="shared" si="47"/>
        <v>1.1506625998225809E-2</v>
      </c>
      <c r="L404" s="4">
        <v>45016</v>
      </c>
      <c r="M404" s="3">
        <v>533.95000000000005</v>
      </c>
      <c r="N404" s="9">
        <f t="shared" si="48"/>
        <v>-8.5781411792248113E-3</v>
      </c>
      <c r="Q404" s="4">
        <v>45016</v>
      </c>
      <c r="R404" s="5">
        <v>2514.0700000000002</v>
      </c>
      <c r="S404" s="9">
        <f t="shared" si="49"/>
        <v>4.0734065634349228E-3</v>
      </c>
      <c r="V404" s="4">
        <v>45016</v>
      </c>
      <c r="W404" s="3">
        <v>9.9499999999999993</v>
      </c>
      <c r="X404" s="9">
        <f t="shared" si="50"/>
        <v>1.5190165493975019E-2</v>
      </c>
      <c r="AA404" s="4">
        <v>45016</v>
      </c>
      <c r="AB404" s="5">
        <v>17359.75</v>
      </c>
      <c r="AC404" s="2">
        <f t="shared" si="51"/>
        <v>1.6205137079674727E-2</v>
      </c>
      <c r="AF404" s="19">
        <f t="shared" si="45"/>
        <v>343</v>
      </c>
      <c r="AG404" s="21">
        <v>1.6900258119743748E-2</v>
      </c>
      <c r="AH404" s="21">
        <v>0.27855557067581893</v>
      </c>
    </row>
    <row r="405" spans="2:34" ht="17.850000000000001" customHeight="1">
      <c r="B405" s="4">
        <v>45014</v>
      </c>
      <c r="C405" s="3">
        <v>972.5</v>
      </c>
      <c r="D405" s="9">
        <f t="shared" si="46"/>
        <v>3.117501764000917E-2</v>
      </c>
      <c r="G405" s="4">
        <v>45014</v>
      </c>
      <c r="H405" s="5">
        <v>1516.45</v>
      </c>
      <c r="I405" s="9">
        <f t="shared" si="47"/>
        <v>1.4078660004309369E-2</v>
      </c>
      <c r="L405" s="4">
        <v>45014</v>
      </c>
      <c r="M405" s="3">
        <v>538.54999999999995</v>
      </c>
      <c r="N405" s="9">
        <f t="shared" si="48"/>
        <v>2.8916542653790102E-2</v>
      </c>
      <c r="Q405" s="4">
        <v>45014</v>
      </c>
      <c r="R405" s="5">
        <v>2503.85</v>
      </c>
      <c r="S405" s="9">
        <f t="shared" si="49"/>
        <v>6.7897746020653202E-5</v>
      </c>
      <c r="V405" s="4">
        <v>45014</v>
      </c>
      <c r="W405" s="3">
        <v>9.8000000000000007</v>
      </c>
      <c r="X405" s="9">
        <f t="shared" si="50"/>
        <v>6.8628506389096358E-2</v>
      </c>
      <c r="AA405" s="4">
        <v>45014</v>
      </c>
      <c r="AB405" s="5">
        <v>17080.7</v>
      </c>
      <c r="AC405" s="2">
        <f t="shared" si="51"/>
        <v>7.5810473446718757E-3</v>
      </c>
      <c r="AF405" s="19">
        <f t="shared" si="45"/>
        <v>344</v>
      </c>
      <c r="AG405" s="21">
        <v>1.5492139619165235E-2</v>
      </c>
      <c r="AH405" s="21">
        <v>-4.727795990861422E-2</v>
      </c>
    </row>
    <row r="406" spans="2:34" ht="17.850000000000001" customHeight="1">
      <c r="B406" s="4">
        <v>45013</v>
      </c>
      <c r="C406" s="3">
        <v>942.65</v>
      </c>
      <c r="D406" s="9">
        <f t="shared" si="46"/>
        <v>-4.354040947150814E-2</v>
      </c>
      <c r="G406" s="4">
        <v>45013</v>
      </c>
      <c r="H406" s="5">
        <v>1495.25</v>
      </c>
      <c r="I406" s="9">
        <f t="shared" si="47"/>
        <v>-7.5620394669278631E-3</v>
      </c>
      <c r="L406" s="4">
        <v>45013</v>
      </c>
      <c r="M406" s="3">
        <v>523.20000000000005</v>
      </c>
      <c r="N406" s="9">
        <f t="shared" si="48"/>
        <v>-4.7669076824133688E-3</v>
      </c>
      <c r="Q406" s="4">
        <v>45013</v>
      </c>
      <c r="R406" s="5">
        <v>2503.6799999999998</v>
      </c>
      <c r="S406" s="9">
        <f t="shared" si="49"/>
        <v>-5.4252490178450683E-3</v>
      </c>
      <c r="V406" s="4">
        <v>45013</v>
      </c>
      <c r="W406" s="3">
        <v>9.15</v>
      </c>
      <c r="X406" s="9">
        <f t="shared" si="50"/>
        <v>-2.6955809988528218E-2</v>
      </c>
      <c r="AA406" s="4">
        <v>45013</v>
      </c>
      <c r="AB406" s="5">
        <v>16951.7</v>
      </c>
      <c r="AC406" s="2">
        <f t="shared" si="51"/>
        <v>-2.0036898156717883E-3</v>
      </c>
      <c r="AF406" s="19">
        <f t="shared" si="45"/>
        <v>345</v>
      </c>
      <c r="AG406" s="21">
        <v>1.6774002485482453E-2</v>
      </c>
      <c r="AH406" s="21">
        <v>0.27573459143511031</v>
      </c>
    </row>
    <row r="407" spans="2:34" ht="17.850000000000001" customHeight="1">
      <c r="B407" s="4">
        <v>45012</v>
      </c>
      <c r="C407" s="3">
        <v>984.6</v>
      </c>
      <c r="D407" s="9">
        <f t="shared" si="46"/>
        <v>-1.4819566543643433E-2</v>
      </c>
      <c r="G407" s="4">
        <v>45012</v>
      </c>
      <c r="H407" s="5">
        <v>1506.6</v>
      </c>
      <c r="I407" s="9">
        <f t="shared" si="47"/>
        <v>2.9873039803914026E-4</v>
      </c>
      <c r="L407" s="4">
        <v>45012</v>
      </c>
      <c r="M407" s="3">
        <v>525.70000000000005</v>
      </c>
      <c r="N407" s="9">
        <f t="shared" si="48"/>
        <v>-1.4447161246089479E-2</v>
      </c>
      <c r="Q407" s="4">
        <v>45012</v>
      </c>
      <c r="R407" s="5">
        <v>2517.3000000000002</v>
      </c>
      <c r="S407" s="9">
        <f t="shared" si="49"/>
        <v>1.1800171688151975E-2</v>
      </c>
      <c r="V407" s="4">
        <v>45012</v>
      </c>
      <c r="W407" s="3">
        <v>9.4</v>
      </c>
      <c r="X407" s="9">
        <f t="shared" si="50"/>
        <v>-4.676176590803921E-2</v>
      </c>
      <c r="AA407" s="4">
        <v>45012</v>
      </c>
      <c r="AB407" s="5">
        <v>16985.7</v>
      </c>
      <c r="AC407" s="2">
        <f t="shared" si="51"/>
        <v>2.3960578205877384E-3</v>
      </c>
      <c r="AF407" s="19">
        <f t="shared" si="45"/>
        <v>346</v>
      </c>
      <c r="AG407" s="21">
        <v>1.4680681626188703E-2</v>
      </c>
      <c r="AH407" s="21">
        <v>0.17220828332663052</v>
      </c>
    </row>
    <row r="408" spans="2:34" ht="17.850000000000001" customHeight="1">
      <c r="B408" s="4">
        <v>45009</v>
      </c>
      <c r="C408" s="3">
        <v>999.3</v>
      </c>
      <c r="D408" s="9">
        <f t="shared" si="46"/>
        <v>-2.9044718123535946E-2</v>
      </c>
      <c r="G408" s="4">
        <v>45009</v>
      </c>
      <c r="H408" s="5">
        <v>1506.15</v>
      </c>
      <c r="I408" s="9">
        <f t="shared" si="47"/>
        <v>-2.7697704586153768E-2</v>
      </c>
      <c r="L408" s="4">
        <v>45009</v>
      </c>
      <c r="M408" s="3">
        <v>533.35</v>
      </c>
      <c r="N408" s="9">
        <f t="shared" si="48"/>
        <v>3.4746712894892346E-3</v>
      </c>
      <c r="Q408" s="4">
        <v>45009</v>
      </c>
      <c r="R408" s="5">
        <v>2487.77</v>
      </c>
      <c r="S408" s="9">
        <f t="shared" si="49"/>
        <v>8.3433550853190871E-3</v>
      </c>
      <c r="V408" s="4">
        <v>45009</v>
      </c>
      <c r="W408" s="3">
        <v>9.85</v>
      </c>
      <c r="X408" s="9">
        <f t="shared" si="50"/>
        <v>-1.0101095986503821E-2</v>
      </c>
      <c r="AA408" s="4">
        <v>45009</v>
      </c>
      <c r="AB408" s="5">
        <v>16945.05</v>
      </c>
      <c r="AC408" s="2">
        <f t="shared" si="51"/>
        <v>-7.7509172808900607E-3</v>
      </c>
      <c r="AF408" s="19">
        <f t="shared" si="45"/>
        <v>347</v>
      </c>
      <c r="AG408" s="21">
        <v>1.510795111879284E-2</v>
      </c>
      <c r="AH408" s="21">
        <v>0.196811790331991</v>
      </c>
    </row>
    <row r="409" spans="2:34" ht="17.850000000000001" customHeight="1">
      <c r="B409" s="4">
        <v>45008</v>
      </c>
      <c r="C409" s="5">
        <v>1028.75</v>
      </c>
      <c r="D409" s="9">
        <f t="shared" si="46"/>
        <v>6.371261684693387E-2</v>
      </c>
      <c r="G409" s="4">
        <v>45008</v>
      </c>
      <c r="H409" s="5">
        <v>1548.45</v>
      </c>
      <c r="I409" s="9">
        <f t="shared" si="47"/>
        <v>2.2305202478630354E-3</v>
      </c>
      <c r="L409" s="4">
        <v>45008</v>
      </c>
      <c r="M409" s="3">
        <v>531.5</v>
      </c>
      <c r="N409" s="9">
        <f t="shared" si="48"/>
        <v>-1.6698928080209351E-2</v>
      </c>
      <c r="Q409" s="4">
        <v>45008</v>
      </c>
      <c r="R409" s="5">
        <v>2467.1</v>
      </c>
      <c r="S409" s="9">
        <f t="shared" si="49"/>
        <v>-1.9448095727233335E-2</v>
      </c>
      <c r="V409" s="4">
        <v>45008</v>
      </c>
      <c r="W409" s="3">
        <v>9.9499999999999993</v>
      </c>
      <c r="X409" s="9">
        <f t="shared" si="50"/>
        <v>-3.4571344065088785E-2</v>
      </c>
      <c r="AA409" s="4">
        <v>45008</v>
      </c>
      <c r="AB409" s="5">
        <v>17076.900000000001</v>
      </c>
      <c r="AC409" s="2">
        <f t="shared" si="51"/>
        <v>-4.3822815890368141E-3</v>
      </c>
      <c r="AF409" s="19">
        <f t="shared" si="45"/>
        <v>348</v>
      </c>
      <c r="AG409" s="21">
        <v>1.7256783971362141E-2</v>
      </c>
      <c r="AH409" s="21">
        <v>0.17043216976079706</v>
      </c>
    </row>
    <row r="410" spans="2:34" ht="17.850000000000001" customHeight="1">
      <c r="B410" s="4">
        <v>45007</v>
      </c>
      <c r="C410" s="3">
        <v>965.25</v>
      </c>
      <c r="D410" s="9">
        <f t="shared" si="46"/>
        <v>-1.3224779152101504E-2</v>
      </c>
      <c r="G410" s="4">
        <v>45007</v>
      </c>
      <c r="H410" s="5">
        <v>1545</v>
      </c>
      <c r="I410" s="9">
        <f t="shared" si="47"/>
        <v>-1.617908943230938E-2</v>
      </c>
      <c r="L410" s="4">
        <v>45007</v>
      </c>
      <c r="M410" s="3">
        <v>540.45000000000005</v>
      </c>
      <c r="N410" s="9">
        <f t="shared" si="48"/>
        <v>8.8278229752972621E-3</v>
      </c>
      <c r="Q410" s="4">
        <v>45007</v>
      </c>
      <c r="R410" s="5">
        <v>2515.5500000000002</v>
      </c>
      <c r="S410" s="9">
        <f t="shared" si="49"/>
        <v>-1.426049825503963E-2</v>
      </c>
      <c r="V410" s="4">
        <v>45007</v>
      </c>
      <c r="W410" s="3">
        <v>10.3</v>
      </c>
      <c r="X410" s="9">
        <f t="shared" si="50"/>
        <v>4.8661896511729063E-3</v>
      </c>
      <c r="AA410" s="4">
        <v>45007</v>
      </c>
      <c r="AB410" s="5">
        <v>17151.900000000001</v>
      </c>
      <c r="AC410" s="2">
        <f t="shared" si="51"/>
        <v>2.5919908029994904E-3</v>
      </c>
      <c r="AF410" s="19">
        <f t="shared" si="45"/>
        <v>349</v>
      </c>
      <c r="AG410" s="21">
        <v>1.421221226321908E-2</v>
      </c>
      <c r="AH410" s="21">
        <v>5.997689342602433E-2</v>
      </c>
    </row>
    <row r="411" spans="2:34" ht="17.850000000000001" customHeight="1">
      <c r="B411" s="4">
        <v>45006</v>
      </c>
      <c r="C411" s="3">
        <v>978.1</v>
      </c>
      <c r="D411" s="9">
        <f t="shared" si="46"/>
        <v>-1.1486784497160951E-2</v>
      </c>
      <c r="G411" s="4">
        <v>45006</v>
      </c>
      <c r="H411" s="5">
        <v>1570.2</v>
      </c>
      <c r="I411" s="9">
        <f t="shared" si="47"/>
        <v>1.5499708613243823E-2</v>
      </c>
      <c r="L411" s="4">
        <v>45006</v>
      </c>
      <c r="M411" s="3">
        <v>535.70000000000005</v>
      </c>
      <c r="N411" s="9">
        <f t="shared" si="48"/>
        <v>9.5658611832754835E-3</v>
      </c>
      <c r="Q411" s="4">
        <v>45006</v>
      </c>
      <c r="R411" s="5">
        <v>2551.6799999999998</v>
      </c>
      <c r="S411" s="9">
        <f t="shared" si="49"/>
        <v>4.0043725424479405E-2</v>
      </c>
      <c r="V411" s="4">
        <v>45006</v>
      </c>
      <c r="W411" s="3">
        <v>10.25</v>
      </c>
      <c r="X411" s="9">
        <f t="shared" si="50"/>
        <v>-4.8661896511730113E-3</v>
      </c>
      <c r="AA411" s="4">
        <v>45006</v>
      </c>
      <c r="AB411" s="5">
        <v>17107.5</v>
      </c>
      <c r="AC411" s="2">
        <f t="shared" si="51"/>
        <v>6.9862056382009536E-3</v>
      </c>
      <c r="AF411" s="19">
        <f t="shared" si="45"/>
        <v>350</v>
      </c>
      <c r="AG411" s="21">
        <v>1.6026121818217675E-2</v>
      </c>
      <c r="AH411" s="21">
        <v>0.253237943609739</v>
      </c>
    </row>
    <row r="412" spans="2:34" ht="17.850000000000001" customHeight="1">
      <c r="B412" s="4">
        <v>45005</v>
      </c>
      <c r="C412" s="3">
        <v>989.4</v>
      </c>
      <c r="D412" s="9">
        <f t="shared" si="46"/>
        <v>-2.9821749449539799E-2</v>
      </c>
      <c r="G412" s="4">
        <v>45005</v>
      </c>
      <c r="H412" s="5">
        <v>1546.05</v>
      </c>
      <c r="I412" s="9">
        <f t="shared" si="47"/>
        <v>-1.883765458598265E-2</v>
      </c>
      <c r="L412" s="4">
        <v>45005</v>
      </c>
      <c r="M412" s="3">
        <v>530.6</v>
      </c>
      <c r="N412" s="9">
        <f t="shared" si="48"/>
        <v>-3.9992400596587242E-2</v>
      </c>
      <c r="Q412" s="4">
        <v>45005</v>
      </c>
      <c r="R412" s="5">
        <v>2451.52</v>
      </c>
      <c r="S412" s="9">
        <f t="shared" si="49"/>
        <v>1.8250229110490072E-3</v>
      </c>
      <c r="V412" s="4">
        <v>45005</v>
      </c>
      <c r="W412" s="3">
        <v>10.3</v>
      </c>
      <c r="X412" s="9">
        <f t="shared" si="50"/>
        <v>-3.8099846232270293E-2</v>
      </c>
      <c r="AA412" s="4">
        <v>45005</v>
      </c>
      <c r="AB412" s="5">
        <v>16988.400000000001</v>
      </c>
      <c r="AC412" s="2">
        <f t="shared" si="51"/>
        <v>-6.5506292746326279E-3</v>
      </c>
      <c r="AF412" s="19">
        <f t="shared" si="45"/>
        <v>351</v>
      </c>
      <c r="AG412" s="21">
        <v>1.4833433280437758E-2</v>
      </c>
      <c r="AH412" s="21">
        <v>7.8350028488298945E-2</v>
      </c>
    </row>
    <row r="413" spans="2:34" ht="17.850000000000001" customHeight="1">
      <c r="B413" s="4">
        <v>45002</v>
      </c>
      <c r="C413" s="5">
        <v>1019.35</v>
      </c>
      <c r="D413" s="9">
        <f t="shared" si="46"/>
        <v>-9.956644311007656E-3</v>
      </c>
      <c r="G413" s="4">
        <v>45002</v>
      </c>
      <c r="H413" s="5">
        <v>1575.45</v>
      </c>
      <c r="I413" s="9">
        <f t="shared" si="47"/>
        <v>-8.0288710475567588E-3</v>
      </c>
      <c r="L413" s="4">
        <v>45002</v>
      </c>
      <c r="M413" s="3">
        <v>552.25</v>
      </c>
      <c r="N413" s="9">
        <f t="shared" si="48"/>
        <v>4.7369715810882791E-2</v>
      </c>
      <c r="Q413" s="4">
        <v>45002</v>
      </c>
      <c r="R413" s="5">
        <v>2447.0500000000002</v>
      </c>
      <c r="S413" s="9">
        <f t="shared" si="49"/>
        <v>1.8977075756590828E-2</v>
      </c>
      <c r="V413" s="4">
        <v>45002</v>
      </c>
      <c r="W413" s="3">
        <v>10.7</v>
      </c>
      <c r="X413" s="9">
        <f t="shared" si="50"/>
        <v>1.4117881545784803E-2</v>
      </c>
      <c r="AA413" s="4">
        <v>45002</v>
      </c>
      <c r="AB413" s="5">
        <v>17100.05</v>
      </c>
      <c r="AC413" s="2">
        <f t="shared" si="51"/>
        <v>6.715461205305623E-3</v>
      </c>
      <c r="AF413" s="19">
        <f t="shared" si="45"/>
        <v>352</v>
      </c>
      <c r="AG413" s="21">
        <v>1.8100998442644831E-2</v>
      </c>
      <c r="AH413" s="21">
        <v>0.28370406994216701</v>
      </c>
    </row>
    <row r="414" spans="2:34" ht="17.850000000000001" customHeight="1">
      <c r="B414" s="4">
        <v>45001</v>
      </c>
      <c r="C414" s="5">
        <v>1029.55</v>
      </c>
      <c r="D414" s="9">
        <f t="shared" si="46"/>
        <v>-3.6150813044177534E-2</v>
      </c>
      <c r="G414" s="4">
        <v>45001</v>
      </c>
      <c r="H414" s="5">
        <v>1588.15</v>
      </c>
      <c r="I414" s="9">
        <f t="shared" si="47"/>
        <v>2.6219925113128768E-2</v>
      </c>
      <c r="L414" s="4">
        <v>45001</v>
      </c>
      <c r="M414" s="3">
        <v>526.70000000000005</v>
      </c>
      <c r="N414" s="9">
        <f t="shared" si="48"/>
        <v>-1.460705423061104E-2</v>
      </c>
      <c r="Q414" s="4">
        <v>45001</v>
      </c>
      <c r="R414" s="5">
        <v>2401.0500000000002</v>
      </c>
      <c r="S414" s="9">
        <f t="shared" si="49"/>
        <v>1.3184977147281951E-2</v>
      </c>
      <c r="V414" s="4">
        <v>45001</v>
      </c>
      <c r="W414" s="3">
        <v>10.55</v>
      </c>
      <c r="X414" s="9">
        <f t="shared" si="50"/>
        <v>-1.8779894651596244E-2</v>
      </c>
      <c r="AA414" s="4">
        <v>45001</v>
      </c>
      <c r="AB414" s="5">
        <v>16985.599999999999</v>
      </c>
      <c r="AC414" s="2">
        <f t="shared" si="51"/>
        <v>7.9216088835932304E-4</v>
      </c>
      <c r="AF414" s="19">
        <f t="shared" si="45"/>
        <v>353</v>
      </c>
      <c r="AG414" s="21">
        <v>1.5205747371972252E-2</v>
      </c>
      <c r="AH414" s="21">
        <v>0.1896773984810689</v>
      </c>
    </row>
    <row r="415" spans="2:34" ht="17.850000000000001" customHeight="1">
      <c r="B415" s="4">
        <v>45000</v>
      </c>
      <c r="C415" s="5">
        <v>1067.45</v>
      </c>
      <c r="D415" s="9">
        <f t="shared" si="46"/>
        <v>6.9280648013734805E-2</v>
      </c>
      <c r="G415" s="4">
        <v>45000</v>
      </c>
      <c r="H415" s="5">
        <v>1547.05</v>
      </c>
      <c r="I415" s="9">
        <f t="shared" si="47"/>
        <v>1.2488373302871471E-2</v>
      </c>
      <c r="L415" s="4">
        <v>45000</v>
      </c>
      <c r="M415" s="3">
        <v>534.45000000000005</v>
      </c>
      <c r="N415" s="9">
        <f t="shared" si="48"/>
        <v>2.539217428151851E-2</v>
      </c>
      <c r="Q415" s="4">
        <v>45000</v>
      </c>
      <c r="R415" s="5">
        <v>2369.6</v>
      </c>
      <c r="S415" s="9">
        <f t="shared" si="49"/>
        <v>6.469226104629763E-3</v>
      </c>
      <c r="V415" s="4">
        <v>45000</v>
      </c>
      <c r="W415" s="3">
        <v>10.75</v>
      </c>
      <c r="X415" s="9">
        <f t="shared" si="50"/>
        <v>4.6620131058113714E-3</v>
      </c>
      <c r="AA415" s="4">
        <v>45000</v>
      </c>
      <c r="AB415" s="5">
        <v>16972.150000000001</v>
      </c>
      <c r="AC415" s="2">
        <f t="shared" si="51"/>
        <v>-4.1833992356591016E-3</v>
      </c>
      <c r="AF415" s="19">
        <f t="shared" si="45"/>
        <v>354</v>
      </c>
      <c r="AG415" s="21">
        <v>1.442250349133632E-2</v>
      </c>
      <c r="AH415" s="21">
        <v>9.8395619611016741E-2</v>
      </c>
    </row>
    <row r="416" spans="2:34" ht="17.850000000000001" customHeight="1">
      <c r="B416" s="4">
        <v>44999</v>
      </c>
      <c r="C416" s="3">
        <v>996</v>
      </c>
      <c r="D416" s="9">
        <f t="shared" si="46"/>
        <v>-1.40573572505403E-2</v>
      </c>
      <c r="G416" s="4">
        <v>44999</v>
      </c>
      <c r="H416" s="5">
        <v>1527.85</v>
      </c>
      <c r="I416" s="9">
        <f t="shared" si="47"/>
        <v>2.0365013372993755E-2</v>
      </c>
      <c r="L416" s="4">
        <v>44999</v>
      </c>
      <c r="M416" s="3">
        <v>521.04999999999995</v>
      </c>
      <c r="N416" s="9">
        <f t="shared" si="48"/>
        <v>-2.6140327313703492E-2</v>
      </c>
      <c r="Q416" s="4">
        <v>44999</v>
      </c>
      <c r="R416" s="5">
        <v>2354.3200000000002</v>
      </c>
      <c r="S416" s="9">
        <f t="shared" si="49"/>
        <v>1.0770011563542937E-2</v>
      </c>
      <c r="V416" s="4">
        <v>44999</v>
      </c>
      <c r="W416" s="3">
        <v>10.7</v>
      </c>
      <c r="X416" s="9">
        <f t="shared" si="50"/>
        <v>-4.662013105811413E-3</v>
      </c>
      <c r="AA416" s="4">
        <v>44999</v>
      </c>
      <c r="AB416" s="5">
        <v>17043.3</v>
      </c>
      <c r="AC416" s="2">
        <f t="shared" si="51"/>
        <v>-6.4917064247525776E-3</v>
      </c>
      <c r="AF416" s="19">
        <f t="shared" si="45"/>
        <v>355</v>
      </c>
      <c r="AG416" s="21">
        <v>1.6809083428832469E-2</v>
      </c>
      <c r="AH416" s="21">
        <v>0.16641657305276072</v>
      </c>
    </row>
    <row r="417" spans="2:34" ht="17.850000000000001" customHeight="1">
      <c r="B417" s="4">
        <v>44998</v>
      </c>
      <c r="C417" s="5">
        <v>1010.1</v>
      </c>
      <c r="D417" s="9">
        <f t="shared" si="46"/>
        <v>-3.4063238765319366E-2</v>
      </c>
      <c r="G417" s="4">
        <v>44998</v>
      </c>
      <c r="H417" s="5">
        <v>1497.05</v>
      </c>
      <c r="I417" s="9">
        <f t="shared" si="47"/>
        <v>-1.4588634450946899E-2</v>
      </c>
      <c r="L417" s="4">
        <v>44998</v>
      </c>
      <c r="M417" s="3">
        <v>534.85</v>
      </c>
      <c r="N417" s="9">
        <f t="shared" si="48"/>
        <v>-4.9693436255889484E-2</v>
      </c>
      <c r="Q417" s="4">
        <v>44998</v>
      </c>
      <c r="R417" s="5">
        <v>2329.1</v>
      </c>
      <c r="S417" s="9">
        <f t="shared" si="49"/>
        <v>-2.0777871405365401E-2</v>
      </c>
      <c r="V417" s="4">
        <v>44998</v>
      </c>
      <c r="W417" s="3">
        <v>10.75</v>
      </c>
      <c r="X417" s="9">
        <f t="shared" si="50"/>
        <v>-6.308397542657676E-2</v>
      </c>
      <c r="AA417" s="4">
        <v>44998</v>
      </c>
      <c r="AB417" s="5">
        <v>17154.3</v>
      </c>
      <c r="AC417" s="2">
        <f t="shared" si="51"/>
        <v>-1.4962439797248966E-2</v>
      </c>
      <c r="AF417" s="19">
        <f t="shared" si="45"/>
        <v>356</v>
      </c>
      <c r="AG417" s="21">
        <v>1.6290848140994695E-2</v>
      </c>
      <c r="AH417" s="21">
        <v>0.1116645068461361</v>
      </c>
    </row>
    <row r="418" spans="2:34" ht="17.850000000000001" customHeight="1">
      <c r="B418" s="4">
        <v>44995</v>
      </c>
      <c r="C418" s="5">
        <v>1045.0999999999999</v>
      </c>
      <c r="D418" s="9">
        <f t="shared" si="46"/>
        <v>-2.0925821560901361E-2</v>
      </c>
      <c r="G418" s="4">
        <v>44995</v>
      </c>
      <c r="H418" s="5">
        <v>1519.05</v>
      </c>
      <c r="I418" s="9">
        <f t="shared" si="47"/>
        <v>-1.4638392414724533E-2</v>
      </c>
      <c r="L418" s="4">
        <v>44995</v>
      </c>
      <c r="M418" s="3">
        <v>562.1</v>
      </c>
      <c r="N418" s="9">
        <f t="shared" si="48"/>
        <v>3.8630245279275076E-2</v>
      </c>
      <c r="Q418" s="4">
        <v>44995</v>
      </c>
      <c r="R418" s="5">
        <v>2378</v>
      </c>
      <c r="S418" s="9">
        <f t="shared" si="49"/>
        <v>-3.8444064353644766E-2</v>
      </c>
      <c r="V418" s="4">
        <v>44995</v>
      </c>
      <c r="W418" s="3">
        <v>11.45</v>
      </c>
      <c r="X418" s="9">
        <f t="shared" si="50"/>
        <v>2.2075951699199826E-2</v>
      </c>
      <c r="AA418" s="4">
        <v>44995</v>
      </c>
      <c r="AB418" s="5">
        <v>17412.900000000001</v>
      </c>
      <c r="AC418" s="2">
        <f t="shared" si="51"/>
        <v>-1.0096507452669731E-2</v>
      </c>
      <c r="AF418" s="19">
        <f t="shared" si="45"/>
        <v>357</v>
      </c>
      <c r="AG418" s="21">
        <v>1.3773745848872795E-2</v>
      </c>
      <c r="AH418" s="21">
        <v>3.6202822389216953E-2</v>
      </c>
    </row>
    <row r="419" spans="2:34" ht="17.850000000000001" customHeight="1">
      <c r="B419" s="4">
        <v>44994</v>
      </c>
      <c r="C419" s="5">
        <v>1067.2</v>
      </c>
      <c r="D419" s="9">
        <f t="shared" si="46"/>
        <v>3.6499531372801299E-2</v>
      </c>
      <c r="G419" s="4">
        <v>44994</v>
      </c>
      <c r="H419" s="5">
        <v>1541.45</v>
      </c>
      <c r="I419" s="9">
        <f t="shared" si="47"/>
        <v>-1.6630861798894177E-2</v>
      </c>
      <c r="L419" s="4">
        <v>44994</v>
      </c>
      <c r="M419" s="3">
        <v>540.79999999999995</v>
      </c>
      <c r="N419" s="9">
        <f t="shared" si="48"/>
        <v>3.1484422711311765E-3</v>
      </c>
      <c r="Q419" s="4">
        <v>44994</v>
      </c>
      <c r="R419" s="5">
        <v>2471.1999999999998</v>
      </c>
      <c r="S419" s="9">
        <f t="shared" si="49"/>
        <v>4.9979009042894155E-3</v>
      </c>
      <c r="V419" s="4">
        <v>44994</v>
      </c>
      <c r="W419" s="3">
        <v>11.2</v>
      </c>
      <c r="X419" s="9">
        <f t="shared" si="50"/>
        <v>-4.3675063502661531E-2</v>
      </c>
      <c r="AA419" s="4">
        <v>44994</v>
      </c>
      <c r="AB419" s="5">
        <v>17589.599999999999</v>
      </c>
      <c r="AC419" s="2">
        <f t="shared" si="51"/>
        <v>-9.3255542287693904E-3</v>
      </c>
      <c r="AF419" s="19">
        <f t="shared" si="45"/>
        <v>358</v>
      </c>
      <c r="AG419" s="21">
        <v>1.4907917386847441E-2</v>
      </c>
      <c r="AH419" s="21">
        <v>0.1260828701559224</v>
      </c>
    </row>
    <row r="420" spans="2:34" ht="17.850000000000001" customHeight="1">
      <c r="B420" s="4">
        <v>44993</v>
      </c>
      <c r="C420" s="5">
        <v>1028.95</v>
      </c>
      <c r="D420" s="9">
        <f t="shared" si="46"/>
        <v>2.619162173807274E-2</v>
      </c>
      <c r="G420" s="4">
        <v>44993</v>
      </c>
      <c r="H420" s="5">
        <v>1567.3</v>
      </c>
      <c r="I420" s="9">
        <f t="shared" si="47"/>
        <v>-7.627317215986449E-3</v>
      </c>
      <c r="L420" s="4">
        <v>44993</v>
      </c>
      <c r="M420" s="3">
        <v>539.1</v>
      </c>
      <c r="N420" s="9">
        <f t="shared" si="48"/>
        <v>2.8600256043448999E-2</v>
      </c>
      <c r="Q420" s="4">
        <v>44993</v>
      </c>
      <c r="R420" s="5">
        <v>2458.88</v>
      </c>
      <c r="S420" s="9">
        <f t="shared" si="49"/>
        <v>-6.6637188743908218E-3</v>
      </c>
      <c r="V420" s="4">
        <v>44993</v>
      </c>
      <c r="W420" s="3">
        <v>11.7</v>
      </c>
      <c r="X420" s="9">
        <f t="shared" si="50"/>
        <v>8.9345100335849956E-2</v>
      </c>
      <c r="AA420" s="4">
        <v>44993</v>
      </c>
      <c r="AB420" s="5">
        <v>17754.400000000001</v>
      </c>
      <c r="AC420" s="2">
        <f t="shared" si="51"/>
        <v>2.4220494360940436E-3</v>
      </c>
      <c r="AF420" s="19">
        <f t="shared" si="45"/>
        <v>359</v>
      </c>
      <c r="AG420" s="21">
        <v>1.5630470742478128E-2</v>
      </c>
      <c r="AH420" s="21">
        <v>0.10380589775240728</v>
      </c>
    </row>
    <row r="421" spans="2:34" ht="17.850000000000001" customHeight="1">
      <c r="B421" s="4">
        <v>44991</v>
      </c>
      <c r="C421" s="5">
        <v>1002.35</v>
      </c>
      <c r="D421" s="9">
        <f t="shared" si="46"/>
        <v>-5.9680885353655556E-3</v>
      </c>
      <c r="G421" s="4">
        <v>44991</v>
      </c>
      <c r="H421" s="5">
        <v>1579.3</v>
      </c>
      <c r="I421" s="9">
        <f t="shared" si="47"/>
        <v>1.6406892338948407E-2</v>
      </c>
      <c r="L421" s="4">
        <v>44991</v>
      </c>
      <c r="M421" s="3">
        <v>523.9</v>
      </c>
      <c r="N421" s="9">
        <f t="shared" si="48"/>
        <v>-1.1446014221778572E-3</v>
      </c>
      <c r="Q421" s="4">
        <v>44991</v>
      </c>
      <c r="R421" s="5">
        <v>2475.3200000000002</v>
      </c>
      <c r="S421" s="9">
        <f t="shared" si="49"/>
        <v>6.5213877754153934E-3</v>
      </c>
      <c r="V421" s="4">
        <v>44991</v>
      </c>
      <c r="W421" s="3">
        <v>10.7</v>
      </c>
      <c r="X421" s="9">
        <f t="shared" si="50"/>
        <v>0</v>
      </c>
      <c r="AA421" s="4">
        <v>44991</v>
      </c>
      <c r="AB421" s="5">
        <v>17711.45</v>
      </c>
      <c r="AC421" s="2">
        <f t="shared" si="51"/>
        <v>6.6334953122811511E-3</v>
      </c>
      <c r="AF421" s="19">
        <f t="shared" si="45"/>
        <v>360</v>
      </c>
      <c r="AG421" s="21">
        <v>1.5567726701461459E-2</v>
      </c>
      <c r="AH421" s="21">
        <v>0.12791739198172891</v>
      </c>
    </row>
    <row r="422" spans="2:34" ht="17.850000000000001" customHeight="1">
      <c r="B422" s="4">
        <v>44988</v>
      </c>
      <c r="C422" s="5">
        <v>1008.35</v>
      </c>
      <c r="D422" s="9">
        <f t="shared" si="46"/>
        <v>-6.376217139275997E-3</v>
      </c>
      <c r="G422" s="4">
        <v>44988</v>
      </c>
      <c r="H422" s="5">
        <v>1553.6</v>
      </c>
      <c r="I422" s="9">
        <f t="shared" si="47"/>
        <v>7.300009807491784E-3</v>
      </c>
      <c r="L422" s="4">
        <v>44988</v>
      </c>
      <c r="M422" s="3">
        <v>524.5</v>
      </c>
      <c r="N422" s="9">
        <f t="shared" si="48"/>
        <v>-1.1374530217685992E-2</v>
      </c>
      <c r="Q422" s="4">
        <v>44988</v>
      </c>
      <c r="R422" s="5">
        <v>2459.23</v>
      </c>
      <c r="S422" s="9">
        <f t="shared" si="49"/>
        <v>2.8137775484602238E-3</v>
      </c>
      <c r="V422" s="4">
        <v>44988</v>
      </c>
      <c r="W422" s="3">
        <v>10.7</v>
      </c>
      <c r="X422" s="9">
        <f t="shared" si="50"/>
        <v>8.7861355791334042E-2</v>
      </c>
      <c r="AA422" s="4">
        <v>44988</v>
      </c>
      <c r="AB422" s="5">
        <v>17594.349999999999</v>
      </c>
      <c r="AC422" s="2">
        <f t="shared" si="51"/>
        <v>1.5606230891244488E-2</v>
      </c>
      <c r="AF422" s="19">
        <f t="shared" si="45"/>
        <v>361</v>
      </c>
      <c r="AG422" s="21">
        <v>1.6012073773832344E-2</v>
      </c>
      <c r="AH422" s="21">
        <v>0.17922020762990232</v>
      </c>
    </row>
    <row r="423" spans="2:34" ht="17.850000000000001" customHeight="1">
      <c r="B423" s="4">
        <v>44987</v>
      </c>
      <c r="C423" s="5">
        <v>1014.8</v>
      </c>
      <c r="D423" s="9">
        <f t="shared" si="46"/>
        <v>-2.116402906377724E-3</v>
      </c>
      <c r="G423" s="4">
        <v>44987</v>
      </c>
      <c r="H423" s="5">
        <v>1542.3</v>
      </c>
      <c r="I423" s="9">
        <f t="shared" si="47"/>
        <v>4.5815745200600234E-3</v>
      </c>
      <c r="L423" s="4">
        <v>44987</v>
      </c>
      <c r="M423" s="3">
        <v>530.5</v>
      </c>
      <c r="N423" s="9">
        <f t="shared" si="48"/>
        <v>2.8197806102676689E-2</v>
      </c>
      <c r="Q423" s="4">
        <v>44987</v>
      </c>
      <c r="R423" s="5">
        <v>2452.3200000000002</v>
      </c>
      <c r="S423" s="9">
        <f t="shared" si="49"/>
        <v>-9.1452728549654451E-3</v>
      </c>
      <c r="V423" s="4">
        <v>44987</v>
      </c>
      <c r="W423" s="3">
        <v>9.8000000000000007</v>
      </c>
      <c r="X423" s="9">
        <f t="shared" si="50"/>
        <v>-2.0202707317519355E-2</v>
      </c>
      <c r="AA423" s="4">
        <v>44987</v>
      </c>
      <c r="AB423" s="5">
        <v>17321.900000000001</v>
      </c>
      <c r="AC423" s="2">
        <f t="shared" si="51"/>
        <v>-7.4196263629130879E-3</v>
      </c>
      <c r="AF423" s="19">
        <f t="shared" si="45"/>
        <v>362</v>
      </c>
      <c r="AG423" s="21">
        <v>1.3933810286461986E-2</v>
      </c>
      <c r="AH423" s="21">
        <v>0.11635862198113647</v>
      </c>
    </row>
    <row r="424" spans="2:34" ht="17.850000000000001" customHeight="1">
      <c r="B424" s="4">
        <v>44986</v>
      </c>
      <c r="C424" s="5">
        <v>1016.95</v>
      </c>
      <c r="D424" s="9">
        <f t="shared" si="46"/>
        <v>-1.8703969351992304E-2</v>
      </c>
      <c r="G424" s="4">
        <v>44986</v>
      </c>
      <c r="H424" s="5">
        <v>1535.25</v>
      </c>
      <c r="I424" s="9">
        <f t="shared" si="47"/>
        <v>1.1167811626840777E-2</v>
      </c>
      <c r="L424" s="4">
        <v>44986</v>
      </c>
      <c r="M424" s="3">
        <v>515.75</v>
      </c>
      <c r="N424" s="9">
        <f t="shared" si="48"/>
        <v>2.9515177405433666E-2</v>
      </c>
      <c r="Q424" s="4">
        <v>44986</v>
      </c>
      <c r="R424" s="5">
        <v>2474.85</v>
      </c>
      <c r="S424" s="9">
        <f t="shared" si="49"/>
        <v>2.0113239807874422E-2</v>
      </c>
      <c r="V424" s="4">
        <v>44986</v>
      </c>
      <c r="W424" s="3">
        <v>10</v>
      </c>
      <c r="X424" s="9">
        <f t="shared" si="50"/>
        <v>2.0202707317519469E-2</v>
      </c>
      <c r="AA424" s="4">
        <v>44986</v>
      </c>
      <c r="AB424" s="5">
        <v>17450.900000000001</v>
      </c>
      <c r="AC424" s="2">
        <f t="shared" si="51"/>
        <v>8.4564241084092717E-3</v>
      </c>
      <c r="AF424" s="19">
        <f t="shared" si="45"/>
        <v>363</v>
      </c>
      <c r="AG424" s="21">
        <v>1.4686641738275375E-2</v>
      </c>
      <c r="AH424" s="21">
        <v>0.1081769273138477</v>
      </c>
    </row>
    <row r="425" spans="2:34" ht="17.850000000000001" customHeight="1">
      <c r="B425" s="4">
        <v>44985</v>
      </c>
      <c r="C425" s="5">
        <v>1036.1500000000001</v>
      </c>
      <c r="D425" s="9">
        <f t="shared" si="46"/>
        <v>-2.3039965948255726E-2</v>
      </c>
      <c r="G425" s="4">
        <v>44985</v>
      </c>
      <c r="H425" s="5">
        <v>1518.2</v>
      </c>
      <c r="I425" s="9">
        <f t="shared" si="47"/>
        <v>-7.3173859338699285E-3</v>
      </c>
      <c r="L425" s="4">
        <v>44985</v>
      </c>
      <c r="M425" s="3">
        <v>500.75</v>
      </c>
      <c r="N425" s="9">
        <f t="shared" si="48"/>
        <v>-1.7519129712026023E-2</v>
      </c>
      <c r="Q425" s="4">
        <v>44985</v>
      </c>
      <c r="R425" s="5">
        <v>2425.5700000000002</v>
      </c>
      <c r="S425" s="9">
        <f t="shared" si="49"/>
        <v>2.1216490109792319E-2</v>
      </c>
      <c r="V425" s="4">
        <v>44985</v>
      </c>
      <c r="W425" s="3">
        <v>9.8000000000000007</v>
      </c>
      <c r="X425" s="9">
        <f t="shared" si="50"/>
        <v>-1.0152371464017962E-2</v>
      </c>
      <c r="AA425" s="4">
        <v>44985</v>
      </c>
      <c r="AB425" s="5">
        <v>17303.95</v>
      </c>
      <c r="AC425" s="2">
        <f t="shared" si="51"/>
        <v>-5.1157788177069495E-3</v>
      </c>
      <c r="AF425" s="19">
        <f t="shared" si="45"/>
        <v>364</v>
      </c>
      <c r="AG425" s="21">
        <v>2.0378427278608387E-2</v>
      </c>
      <c r="AH425" s="21">
        <v>0.24371521071448757</v>
      </c>
    </row>
    <row r="426" spans="2:34" ht="17.850000000000001" customHeight="1">
      <c r="B426" s="4">
        <v>44984</v>
      </c>
      <c r="C426" s="5">
        <v>1060.3</v>
      </c>
      <c r="D426" s="9">
        <f t="shared" si="46"/>
        <v>-1.6926574226290247E-2</v>
      </c>
      <c r="G426" s="4">
        <v>44984</v>
      </c>
      <c r="H426" s="5">
        <v>1529.35</v>
      </c>
      <c r="I426" s="9">
        <f t="shared" si="47"/>
        <v>-4.3722286516988139E-2</v>
      </c>
      <c r="L426" s="4">
        <v>44984</v>
      </c>
      <c r="M426" s="3">
        <v>509.6</v>
      </c>
      <c r="N426" s="9">
        <f t="shared" si="48"/>
        <v>-2.9867391894048703E-2</v>
      </c>
      <c r="Q426" s="4">
        <v>44984</v>
      </c>
      <c r="R426" s="5">
        <v>2374.65</v>
      </c>
      <c r="S426" s="9">
        <f t="shared" si="49"/>
        <v>-4.508382583467082E-3</v>
      </c>
      <c r="V426" s="4">
        <v>44984</v>
      </c>
      <c r="W426" s="3">
        <v>9.9</v>
      </c>
      <c r="X426" s="9">
        <f t="shared" si="50"/>
        <v>-2.0000666706669428E-2</v>
      </c>
      <c r="AA426" s="4">
        <v>44984</v>
      </c>
      <c r="AB426" s="5">
        <v>17392.7</v>
      </c>
      <c r="AC426" s="2">
        <f t="shared" si="51"/>
        <v>-4.1941051482731325E-3</v>
      </c>
      <c r="AF426" s="19">
        <f t="shared" si="45"/>
        <v>365</v>
      </c>
      <c r="AG426" s="21">
        <v>1.7197123675111843E-2</v>
      </c>
      <c r="AH426" s="21">
        <v>0.24216275410330035</v>
      </c>
    </row>
    <row r="427" spans="2:34" ht="17.850000000000001" customHeight="1">
      <c r="B427" s="4">
        <v>44981</v>
      </c>
      <c r="C427" s="5">
        <v>1078.4000000000001</v>
      </c>
      <c r="D427" s="9">
        <f t="shared" si="46"/>
        <v>9.8311799400507272E-3</v>
      </c>
      <c r="G427" s="4">
        <v>44981</v>
      </c>
      <c r="H427" s="5">
        <v>1597.7</v>
      </c>
      <c r="I427" s="9">
        <f t="shared" si="47"/>
        <v>-1.6572602720540499E-3</v>
      </c>
      <c r="L427" s="4">
        <v>44981</v>
      </c>
      <c r="M427" s="3">
        <v>525.04999999999995</v>
      </c>
      <c r="N427" s="9">
        <f t="shared" si="48"/>
        <v>3.8164343622325947E-3</v>
      </c>
      <c r="Q427" s="4">
        <v>44981</v>
      </c>
      <c r="R427" s="5">
        <v>2385.38</v>
      </c>
      <c r="S427" s="9">
        <f t="shared" si="49"/>
        <v>-2.3448829510150336E-3</v>
      </c>
      <c r="V427" s="4">
        <v>44981</v>
      </c>
      <c r="W427" s="3">
        <v>10.1</v>
      </c>
      <c r="X427" s="9">
        <f t="shared" si="50"/>
        <v>4.962789342128876E-3</v>
      </c>
      <c r="AA427" s="4">
        <v>44981</v>
      </c>
      <c r="AB427" s="5">
        <v>17465.8</v>
      </c>
      <c r="AC427" s="2">
        <f t="shared" si="51"/>
        <v>-2.5988484209401182E-3</v>
      </c>
      <c r="AF427" s="19">
        <f t="shared" si="45"/>
        <v>366</v>
      </c>
      <c r="AG427" s="21">
        <v>1.6668108857968253E-2</v>
      </c>
      <c r="AH427" s="21">
        <v>0.23486725875143305</v>
      </c>
    </row>
    <row r="428" spans="2:34" ht="17.850000000000001" customHeight="1">
      <c r="B428" s="4">
        <v>44980</v>
      </c>
      <c r="C428" s="5">
        <v>1067.8499999999999</v>
      </c>
      <c r="D428" s="9">
        <f t="shared" si="46"/>
        <v>-3.4379032831269592E-2</v>
      </c>
      <c r="G428" s="4">
        <v>44980</v>
      </c>
      <c r="H428" s="5">
        <v>1600.35</v>
      </c>
      <c r="I428" s="9">
        <f t="shared" si="47"/>
        <v>-1.4300360021495432E-2</v>
      </c>
      <c r="L428" s="4">
        <v>44980</v>
      </c>
      <c r="M428" s="3">
        <v>523.04999999999995</v>
      </c>
      <c r="N428" s="9">
        <f t="shared" si="48"/>
        <v>9.4122861595432854E-3</v>
      </c>
      <c r="Q428" s="4">
        <v>44980</v>
      </c>
      <c r="R428" s="5">
        <v>2390.98</v>
      </c>
      <c r="S428" s="9">
        <f t="shared" si="49"/>
        <v>1.3410416736447576E-2</v>
      </c>
      <c r="V428" s="4">
        <v>44980</v>
      </c>
      <c r="W428" s="3">
        <v>10.050000000000001</v>
      </c>
      <c r="X428" s="9">
        <f t="shared" si="50"/>
        <v>-3.4233171642242211E-2</v>
      </c>
      <c r="AA428" s="4">
        <v>44980</v>
      </c>
      <c r="AB428" s="5">
        <v>17511.25</v>
      </c>
      <c r="AC428" s="2">
        <f t="shared" si="51"/>
        <v>-2.4554026176142147E-3</v>
      </c>
      <c r="AF428" s="19">
        <f t="shared" si="45"/>
        <v>367</v>
      </c>
      <c r="AG428" s="21">
        <v>1.7641648260407768E-2</v>
      </c>
      <c r="AH428" s="21">
        <v>0.14370333058936913</v>
      </c>
    </row>
    <row r="429" spans="2:34" ht="17.850000000000001" customHeight="1">
      <c r="B429" s="4">
        <v>44979</v>
      </c>
      <c r="C429" s="5">
        <v>1105.2</v>
      </c>
      <c r="D429" s="9">
        <f t="shared" si="46"/>
        <v>-2.2368294146481508E-2</v>
      </c>
      <c r="G429" s="4">
        <v>44979</v>
      </c>
      <c r="H429" s="5">
        <v>1623.4</v>
      </c>
      <c r="I429" s="9">
        <f t="shared" si="47"/>
        <v>-1.8885467093190188E-2</v>
      </c>
      <c r="L429" s="4">
        <v>44979</v>
      </c>
      <c r="M429" s="3">
        <v>518.15</v>
      </c>
      <c r="N429" s="9">
        <f t="shared" si="48"/>
        <v>1.7129372594150979E-2</v>
      </c>
      <c r="Q429" s="4">
        <v>44979</v>
      </c>
      <c r="R429" s="5">
        <v>2359.13</v>
      </c>
      <c r="S429" s="9">
        <f t="shared" si="49"/>
        <v>-1.0562342704779284E-2</v>
      </c>
      <c r="V429" s="4">
        <v>44979</v>
      </c>
      <c r="W429" s="3">
        <v>10.4</v>
      </c>
      <c r="X429" s="9">
        <f t="shared" si="50"/>
        <v>-1.9048194970694363E-2</v>
      </c>
      <c r="AA429" s="4">
        <v>44979</v>
      </c>
      <c r="AB429" s="5">
        <v>17554.3</v>
      </c>
      <c r="AC429" s="2">
        <f t="shared" si="51"/>
        <v>-1.539839927597453E-2</v>
      </c>
      <c r="AF429" s="19">
        <f t="shared" si="45"/>
        <v>368</v>
      </c>
      <c r="AG429" s="21">
        <v>1.4165194697761821E-2</v>
      </c>
      <c r="AH429" s="21">
        <v>0.14083653232217319</v>
      </c>
    </row>
    <row r="430" spans="2:34" ht="17.850000000000001" customHeight="1">
      <c r="B430" s="4">
        <v>44978</v>
      </c>
      <c r="C430" s="5">
        <v>1130.2</v>
      </c>
      <c r="D430" s="9">
        <f t="shared" si="46"/>
        <v>-2.1186120263918199E-2</v>
      </c>
      <c r="G430" s="4">
        <v>44978</v>
      </c>
      <c r="H430" s="5">
        <v>1654.35</v>
      </c>
      <c r="I430" s="9">
        <f t="shared" si="47"/>
        <v>-2.5656905968377973E-3</v>
      </c>
      <c r="L430" s="4">
        <v>44978</v>
      </c>
      <c r="M430" s="3">
        <v>509.35</v>
      </c>
      <c r="N430" s="9">
        <f t="shared" si="48"/>
        <v>-2.5393882444044526E-2</v>
      </c>
      <c r="Q430" s="4">
        <v>44978</v>
      </c>
      <c r="R430" s="5">
        <v>2384.1799999999998</v>
      </c>
      <c r="S430" s="9">
        <f t="shared" si="49"/>
        <v>4.3421400160577181E-3</v>
      </c>
      <c r="V430" s="4">
        <v>44978</v>
      </c>
      <c r="W430" s="3">
        <v>10.6</v>
      </c>
      <c r="X430" s="9">
        <f t="shared" si="50"/>
        <v>-3.2485455144488307E-2</v>
      </c>
      <c r="AA430" s="4">
        <v>44978</v>
      </c>
      <c r="AB430" s="5">
        <v>17826.7</v>
      </c>
      <c r="AC430" s="2">
        <f t="shared" si="51"/>
        <v>-1.0036080267580851E-3</v>
      </c>
      <c r="AF430" s="19">
        <f t="shared" si="45"/>
        <v>369</v>
      </c>
      <c r="AG430" s="21">
        <v>1.7445801252057597E-2</v>
      </c>
      <c r="AH430" s="21">
        <v>0.25690496597002788</v>
      </c>
    </row>
    <row r="431" spans="2:34" ht="17.850000000000001" customHeight="1">
      <c r="B431" s="4">
        <v>44977</v>
      </c>
      <c r="C431" s="5">
        <v>1154.4000000000001</v>
      </c>
      <c r="D431" s="9">
        <f t="shared" si="46"/>
        <v>3.5579505576967189E-3</v>
      </c>
      <c r="G431" s="4">
        <v>44977</v>
      </c>
      <c r="H431" s="5">
        <v>1658.6</v>
      </c>
      <c r="I431" s="9">
        <f t="shared" si="47"/>
        <v>1.9312015658078932E-3</v>
      </c>
      <c r="L431" s="4">
        <v>44977</v>
      </c>
      <c r="M431" s="3">
        <v>522.45000000000005</v>
      </c>
      <c r="N431" s="9">
        <f t="shared" si="48"/>
        <v>-3.7474451146065846E-2</v>
      </c>
      <c r="Q431" s="4">
        <v>44977</v>
      </c>
      <c r="R431" s="5">
        <v>2373.85</v>
      </c>
      <c r="S431" s="9">
        <f t="shared" si="49"/>
        <v>-1.0176157286600956E-2</v>
      </c>
      <c r="V431" s="4">
        <v>44977</v>
      </c>
      <c r="W431" s="3">
        <v>10.95</v>
      </c>
      <c r="X431" s="9">
        <f t="shared" si="50"/>
        <v>-9.0909717012520753E-3</v>
      </c>
      <c r="AA431" s="4">
        <v>44977</v>
      </c>
      <c r="AB431" s="5">
        <v>17844.599999999999</v>
      </c>
      <c r="AC431" s="2">
        <f t="shared" si="51"/>
        <v>-5.5660014941524474E-3</v>
      </c>
      <c r="AF431" s="19">
        <f t="shared" si="45"/>
        <v>370</v>
      </c>
      <c r="AG431" s="21">
        <v>1.5233851995126758E-2</v>
      </c>
      <c r="AH431" s="21">
        <v>7.8505130299135875E-2</v>
      </c>
    </row>
    <row r="432" spans="2:34" ht="17.850000000000001" customHeight="1">
      <c r="B432" s="4">
        <v>44974</v>
      </c>
      <c r="C432" s="5">
        <v>1150.3</v>
      </c>
      <c r="D432" s="9">
        <f t="shared" si="46"/>
        <v>-6.4988747429396247E-3</v>
      </c>
      <c r="G432" s="4">
        <v>44974</v>
      </c>
      <c r="H432" s="5">
        <v>1655.4</v>
      </c>
      <c r="I432" s="9">
        <f t="shared" si="47"/>
        <v>-3.3064545690721071E-2</v>
      </c>
      <c r="L432" s="4">
        <v>44974</v>
      </c>
      <c r="M432" s="3">
        <v>542.4</v>
      </c>
      <c r="N432" s="9">
        <f t="shared" si="48"/>
        <v>-5.6074054175800653E-3</v>
      </c>
      <c r="Q432" s="4">
        <v>44974</v>
      </c>
      <c r="R432" s="5">
        <v>2398.13</v>
      </c>
      <c r="S432" s="9">
        <f t="shared" si="49"/>
        <v>3.9483548654461525E-3</v>
      </c>
      <c r="V432" s="4">
        <v>44974</v>
      </c>
      <c r="W432" s="3">
        <v>11.05</v>
      </c>
      <c r="X432" s="9">
        <f t="shared" si="50"/>
        <v>0</v>
      </c>
      <c r="AA432" s="4">
        <v>44974</v>
      </c>
      <c r="AB432" s="5">
        <v>17944.2</v>
      </c>
      <c r="AC432" s="2">
        <f t="shared" si="51"/>
        <v>-5.0945008816343056E-3</v>
      </c>
      <c r="AF432" s="19">
        <f t="shared" si="45"/>
        <v>371</v>
      </c>
      <c r="AG432" s="21">
        <v>1.7323184568198879E-2</v>
      </c>
      <c r="AH432" s="21">
        <v>0.11788168714787643</v>
      </c>
    </row>
    <row r="433" spans="2:34" ht="17.850000000000001" customHeight="1">
      <c r="B433" s="4">
        <v>44973</v>
      </c>
      <c r="C433" s="5">
        <v>1157.8</v>
      </c>
      <c r="D433" s="9">
        <f t="shared" si="46"/>
        <v>-2.0982330780763763E-2</v>
      </c>
      <c r="G433" s="4">
        <v>44973</v>
      </c>
      <c r="H433" s="5">
        <v>1711.05</v>
      </c>
      <c r="I433" s="9">
        <f t="shared" si="47"/>
        <v>-1.1390021821033513E-3</v>
      </c>
      <c r="L433" s="4">
        <v>44973</v>
      </c>
      <c r="M433" s="3">
        <v>545.45000000000005</v>
      </c>
      <c r="N433" s="9">
        <f t="shared" si="48"/>
        <v>-4.1165497459098562E-3</v>
      </c>
      <c r="Q433" s="4">
        <v>44973</v>
      </c>
      <c r="R433" s="5">
        <v>2388.6799999999998</v>
      </c>
      <c r="S433" s="9">
        <f t="shared" si="49"/>
        <v>5.8066345163463014E-3</v>
      </c>
      <c r="V433" s="4">
        <v>44973</v>
      </c>
      <c r="W433" s="3">
        <v>11.05</v>
      </c>
      <c r="X433" s="9">
        <f t="shared" si="50"/>
        <v>-4.5146803545265827E-3</v>
      </c>
      <c r="AA433" s="4">
        <v>44973</v>
      </c>
      <c r="AB433" s="5">
        <v>18035.849999999999</v>
      </c>
      <c r="AC433" s="2">
        <f t="shared" si="51"/>
        <v>1.1095178342057001E-3</v>
      </c>
      <c r="AF433" s="19">
        <f t="shared" si="45"/>
        <v>372</v>
      </c>
      <c r="AG433" s="21">
        <v>1.6239681993233286E-2</v>
      </c>
      <c r="AH433" s="21">
        <v>9.7932681700267185E-2</v>
      </c>
    </row>
    <row r="434" spans="2:34" ht="17.850000000000001" customHeight="1">
      <c r="B434" s="4">
        <v>44972</v>
      </c>
      <c r="C434" s="5">
        <v>1182.3499999999999</v>
      </c>
      <c r="D434" s="9">
        <f t="shared" si="46"/>
        <v>-2.6457894507098682E-2</v>
      </c>
      <c r="G434" s="4">
        <v>44972</v>
      </c>
      <c r="H434" s="5">
        <v>1713</v>
      </c>
      <c r="I434" s="9">
        <f t="shared" si="47"/>
        <v>1.0533980419568554E-2</v>
      </c>
      <c r="L434" s="4">
        <v>44972</v>
      </c>
      <c r="M434" s="3">
        <v>547.70000000000005</v>
      </c>
      <c r="N434" s="9">
        <f t="shared" si="48"/>
        <v>2.2806953185396724E-2</v>
      </c>
      <c r="Q434" s="4">
        <v>44972</v>
      </c>
      <c r="R434" s="5">
        <v>2374.85</v>
      </c>
      <c r="S434" s="9">
        <f t="shared" si="49"/>
        <v>7.256192918650684E-3</v>
      </c>
      <c r="V434" s="4">
        <v>44972</v>
      </c>
      <c r="W434" s="3">
        <v>11.1</v>
      </c>
      <c r="X434" s="9">
        <f t="shared" si="50"/>
        <v>-1.7857617400006572E-2</v>
      </c>
      <c r="AA434" s="4">
        <v>44972</v>
      </c>
      <c r="AB434" s="5">
        <v>18015.849999999999</v>
      </c>
      <c r="AC434" s="2">
        <f t="shared" si="51"/>
        <v>4.7850042753287744E-3</v>
      </c>
      <c r="AF434" s="19">
        <f t="shared" si="45"/>
        <v>373</v>
      </c>
      <c r="AG434" s="21">
        <v>1.4430664397567603E-2</v>
      </c>
      <c r="AH434" s="21">
        <v>6.9803583363638483E-2</v>
      </c>
    </row>
    <row r="435" spans="2:34" ht="17.850000000000001" customHeight="1">
      <c r="B435" s="4">
        <v>44971</v>
      </c>
      <c r="C435" s="5">
        <v>1214.05</v>
      </c>
      <c r="D435" s="9">
        <f t="shared" si="46"/>
        <v>1.0515953494965808E-2</v>
      </c>
      <c r="G435" s="4">
        <v>44971</v>
      </c>
      <c r="H435" s="5">
        <v>1695.05</v>
      </c>
      <c r="I435" s="9">
        <f t="shared" si="47"/>
        <v>4.9086383970166399E-3</v>
      </c>
      <c r="L435" s="4">
        <v>44971</v>
      </c>
      <c r="M435" s="3">
        <v>535.35</v>
      </c>
      <c r="N435" s="9">
        <f t="shared" si="48"/>
        <v>1.1213906417640578E-3</v>
      </c>
      <c r="Q435" s="4">
        <v>44971</v>
      </c>
      <c r="R435" s="5">
        <v>2357.6799999999998</v>
      </c>
      <c r="S435" s="9">
        <f t="shared" si="49"/>
        <v>6.4508116978076215E-3</v>
      </c>
      <c r="V435" s="4">
        <v>44971</v>
      </c>
      <c r="W435" s="3">
        <v>11.3</v>
      </c>
      <c r="X435" s="9">
        <f t="shared" si="50"/>
        <v>-4.4150182091167202E-3</v>
      </c>
      <c r="AA435" s="4">
        <v>44971</v>
      </c>
      <c r="AB435" s="5">
        <v>17929.849999999999</v>
      </c>
      <c r="AC435" s="2">
        <f t="shared" si="51"/>
        <v>8.9046336726180588E-3</v>
      </c>
      <c r="AF435" s="19">
        <f t="shared" si="45"/>
        <v>374</v>
      </c>
      <c r="AG435" s="21">
        <v>1.6095315629219644E-2</v>
      </c>
      <c r="AH435" s="21">
        <v>0.25271163465970592</v>
      </c>
    </row>
    <row r="436" spans="2:34" ht="17.850000000000001" customHeight="1">
      <c r="B436" s="4">
        <v>44970</v>
      </c>
      <c r="C436" s="5">
        <v>1201.3499999999999</v>
      </c>
      <c r="D436" s="9">
        <f t="shared" si="46"/>
        <v>2.9909719093462531E-2</v>
      </c>
      <c r="G436" s="4">
        <v>44970</v>
      </c>
      <c r="H436" s="5">
        <v>1686.75</v>
      </c>
      <c r="I436" s="9">
        <f t="shared" si="47"/>
        <v>-7.0890859578187256E-3</v>
      </c>
      <c r="L436" s="4">
        <v>44970</v>
      </c>
      <c r="M436" s="3">
        <v>534.75</v>
      </c>
      <c r="N436" s="9">
        <f t="shared" si="48"/>
        <v>4.0451952350701835E-2</v>
      </c>
      <c r="Q436" s="4">
        <v>44970</v>
      </c>
      <c r="R436" s="5">
        <v>2342.52</v>
      </c>
      <c r="S436" s="9">
        <f t="shared" si="49"/>
        <v>-2.2706954281082801E-2</v>
      </c>
      <c r="V436" s="4">
        <v>44970</v>
      </c>
      <c r="W436" s="3">
        <v>11.35</v>
      </c>
      <c r="X436" s="9">
        <f t="shared" si="50"/>
        <v>-2.6088436084297967E-2</v>
      </c>
      <c r="AA436" s="4">
        <v>44970</v>
      </c>
      <c r="AB436" s="5">
        <v>17770.900000000001</v>
      </c>
      <c r="AC436" s="2">
        <f t="shared" si="51"/>
        <v>-4.8052995568044921E-3</v>
      </c>
      <c r="AF436" s="19">
        <f t="shared" si="45"/>
        <v>375</v>
      </c>
      <c r="AG436" s="21">
        <v>1.5510296349165807E-2</v>
      </c>
      <c r="AH436" s="21">
        <v>8.8187215381909698E-2</v>
      </c>
    </row>
    <row r="437" spans="2:34" ht="17.850000000000001" customHeight="1">
      <c r="B437" s="4">
        <v>44967</v>
      </c>
      <c r="C437" s="5">
        <v>1165.95</v>
      </c>
      <c r="D437" s="9">
        <f t="shared" si="46"/>
        <v>2.7300108817059642E-2</v>
      </c>
      <c r="G437" s="4">
        <v>44967</v>
      </c>
      <c r="H437" s="5">
        <v>1698.75</v>
      </c>
      <c r="I437" s="9">
        <f t="shared" si="47"/>
        <v>9.0177268642243659E-3</v>
      </c>
      <c r="L437" s="4">
        <v>44967</v>
      </c>
      <c r="M437" s="3">
        <v>513.54999999999995</v>
      </c>
      <c r="N437" s="9">
        <f t="shared" si="48"/>
        <v>1.8176066529133676E-2</v>
      </c>
      <c r="Q437" s="4">
        <v>44967</v>
      </c>
      <c r="R437" s="5">
        <v>2396.3200000000002</v>
      </c>
      <c r="S437" s="9">
        <f t="shared" si="49"/>
        <v>8.0866249521033898E-3</v>
      </c>
      <c r="V437" s="4">
        <v>44967</v>
      </c>
      <c r="W437" s="3">
        <v>11.65</v>
      </c>
      <c r="X437" s="9">
        <f t="shared" si="50"/>
        <v>-4.2826617920007359E-3</v>
      </c>
      <c r="AA437" s="4">
        <v>44967</v>
      </c>
      <c r="AB437" s="5">
        <v>17856.5</v>
      </c>
      <c r="AC437" s="2">
        <f t="shared" si="51"/>
        <v>-2.0671364943135387E-3</v>
      </c>
      <c r="AF437" s="19">
        <f t="shared" si="45"/>
        <v>376</v>
      </c>
      <c r="AG437" s="21">
        <v>1.6613362976638121E-2</v>
      </c>
      <c r="AH437" s="21">
        <v>0.15386077746714827</v>
      </c>
    </row>
    <row r="438" spans="2:34" ht="17.850000000000001" customHeight="1">
      <c r="B438" s="4">
        <v>44966</v>
      </c>
      <c r="C438" s="5">
        <v>1134.55</v>
      </c>
      <c r="D438" s="9">
        <f t="shared" si="46"/>
        <v>6.8543395250613912E-3</v>
      </c>
      <c r="G438" s="4">
        <v>44966</v>
      </c>
      <c r="H438" s="5">
        <v>1683.5</v>
      </c>
      <c r="I438" s="9">
        <f t="shared" si="47"/>
        <v>-4.770308745277182E-3</v>
      </c>
      <c r="L438" s="4">
        <v>44966</v>
      </c>
      <c r="M438" s="3">
        <v>504.3</v>
      </c>
      <c r="N438" s="9">
        <f t="shared" si="48"/>
        <v>1.8108643504019271E-2</v>
      </c>
      <c r="Q438" s="4">
        <v>44966</v>
      </c>
      <c r="R438" s="5">
        <v>2377.02</v>
      </c>
      <c r="S438" s="9">
        <f t="shared" si="49"/>
        <v>1.1568453638548809E-2</v>
      </c>
      <c r="V438" s="4">
        <v>44966</v>
      </c>
      <c r="W438" s="3">
        <v>11.7</v>
      </c>
      <c r="X438" s="9">
        <f t="shared" si="50"/>
        <v>0</v>
      </c>
      <c r="AA438" s="4">
        <v>44966</v>
      </c>
      <c r="AB438" s="5">
        <v>17893.45</v>
      </c>
      <c r="AC438" s="2">
        <f t="shared" si="51"/>
        <v>1.2162679413476782E-3</v>
      </c>
      <c r="AF438" s="19">
        <f t="shared" si="45"/>
        <v>377</v>
      </c>
      <c r="AG438" s="21">
        <v>1.5597655235911747E-2</v>
      </c>
      <c r="AH438" s="21">
        <v>0.17114192216291324</v>
      </c>
    </row>
    <row r="439" spans="2:34" ht="17.850000000000001" customHeight="1">
      <c r="B439" s="4">
        <v>44965</v>
      </c>
      <c r="C439" s="5">
        <v>1126.8</v>
      </c>
      <c r="D439" s="9">
        <f t="shared" si="46"/>
        <v>-2.359241193102651E-2</v>
      </c>
      <c r="G439" s="4">
        <v>44965</v>
      </c>
      <c r="H439" s="5">
        <v>1691.55</v>
      </c>
      <c r="I439" s="9">
        <f t="shared" si="47"/>
        <v>6.2564139377908551E-3</v>
      </c>
      <c r="L439" s="4">
        <v>44965</v>
      </c>
      <c r="M439" s="3">
        <v>495.25</v>
      </c>
      <c r="N439" s="9">
        <f t="shared" si="48"/>
        <v>-1.4930885119869225E-2</v>
      </c>
      <c r="Q439" s="4">
        <v>44965</v>
      </c>
      <c r="R439" s="5">
        <v>2349.6799999999998</v>
      </c>
      <c r="S439" s="9">
        <f t="shared" si="49"/>
        <v>-3.1656286195945729E-3</v>
      </c>
      <c r="V439" s="4">
        <v>44965</v>
      </c>
      <c r="W439" s="3">
        <v>11.7</v>
      </c>
      <c r="X439" s="9">
        <f t="shared" si="50"/>
        <v>4.2826617920007281E-3</v>
      </c>
      <c r="AA439" s="4">
        <v>44965</v>
      </c>
      <c r="AB439" s="5">
        <v>17871.7</v>
      </c>
      <c r="AC439" s="2">
        <f t="shared" si="51"/>
        <v>8.4398644447551876E-3</v>
      </c>
      <c r="AF439" s="19">
        <f t="shared" si="45"/>
        <v>378</v>
      </c>
      <c r="AG439" s="21">
        <v>1.4385362597738824E-2</v>
      </c>
      <c r="AH439" s="21">
        <v>4.8449940484249943E-2</v>
      </c>
    </row>
    <row r="440" spans="2:34" ht="17.850000000000001" customHeight="1">
      <c r="B440" s="4">
        <v>44964</v>
      </c>
      <c r="C440" s="5">
        <v>1153.7</v>
      </c>
      <c r="D440" s="9">
        <f t="shared" si="46"/>
        <v>1.4273173935373402E-2</v>
      </c>
      <c r="G440" s="4">
        <v>44964</v>
      </c>
      <c r="H440" s="5">
        <v>1681</v>
      </c>
      <c r="I440" s="9">
        <f t="shared" si="47"/>
        <v>-8.9192811026725881E-4</v>
      </c>
      <c r="L440" s="4">
        <v>44964</v>
      </c>
      <c r="M440" s="3">
        <v>502.7</v>
      </c>
      <c r="N440" s="9">
        <f t="shared" si="48"/>
        <v>6.6197611673095208E-2</v>
      </c>
      <c r="Q440" s="4">
        <v>44964</v>
      </c>
      <c r="R440" s="5">
        <v>2357.13</v>
      </c>
      <c r="S440" s="9">
        <f t="shared" si="49"/>
        <v>4.9674961480638286E-3</v>
      </c>
      <c r="V440" s="4">
        <v>44964</v>
      </c>
      <c r="W440" s="3">
        <v>11.65</v>
      </c>
      <c r="X440" s="9">
        <f t="shared" si="50"/>
        <v>-2.9600469776290744E-2</v>
      </c>
      <c r="AA440" s="4">
        <v>44964</v>
      </c>
      <c r="AB440" s="5">
        <v>17721.5</v>
      </c>
      <c r="AC440" s="2">
        <f t="shared" si="51"/>
        <v>-2.4291213288073102E-3</v>
      </c>
      <c r="AF440" s="19">
        <f t="shared" si="45"/>
        <v>379</v>
      </c>
      <c r="AG440" s="21">
        <v>1.7292796031723318E-2</v>
      </c>
      <c r="AH440" s="21">
        <v>0.14399553157739697</v>
      </c>
    </row>
    <row r="441" spans="2:34" ht="17.850000000000001" customHeight="1">
      <c r="B441" s="4">
        <v>44963</v>
      </c>
      <c r="C441" s="5">
        <v>1137.3499999999999</v>
      </c>
      <c r="D441" s="9">
        <f t="shared" si="46"/>
        <v>8.6538577062832446E-3</v>
      </c>
      <c r="G441" s="4">
        <v>44963</v>
      </c>
      <c r="H441" s="5">
        <v>1682.5</v>
      </c>
      <c r="I441" s="9">
        <f t="shared" si="47"/>
        <v>-5.6009273832282906E-3</v>
      </c>
      <c r="L441" s="4">
        <v>44963</v>
      </c>
      <c r="M441" s="3">
        <v>470.5</v>
      </c>
      <c r="N441" s="9">
        <f t="shared" si="48"/>
        <v>1.5421166602831644E-2</v>
      </c>
      <c r="Q441" s="4">
        <v>44963</v>
      </c>
      <c r="R441" s="5">
        <v>2345.4499999999998</v>
      </c>
      <c r="S441" s="9">
        <f t="shared" si="49"/>
        <v>2.6667209997093985E-2</v>
      </c>
      <c r="V441" s="4">
        <v>44963</v>
      </c>
      <c r="W441" s="3">
        <v>12</v>
      </c>
      <c r="X441" s="9">
        <f t="shared" si="50"/>
        <v>2.1053409197832263E-2</v>
      </c>
      <c r="AA441" s="4">
        <v>44963</v>
      </c>
      <c r="AB441" s="5">
        <v>17764.599999999999</v>
      </c>
      <c r="AC441" s="2">
        <f t="shared" si="51"/>
        <v>-5.0226602101452831E-3</v>
      </c>
      <c r="AF441" s="19">
        <f t="shared" si="45"/>
        <v>380</v>
      </c>
      <c r="AG441" s="21">
        <v>1.632169577020896E-2</v>
      </c>
      <c r="AH441" s="21">
        <v>0.23957473696915532</v>
      </c>
    </row>
    <row r="442" spans="2:34" ht="17.850000000000001" customHeight="1">
      <c r="B442" s="4">
        <v>44960</v>
      </c>
      <c r="C442" s="5">
        <v>1127.55</v>
      </c>
      <c r="D442" s="9">
        <f t="shared" si="46"/>
        <v>-2.7122085907170145E-2</v>
      </c>
      <c r="G442" s="4">
        <v>44960</v>
      </c>
      <c r="H442" s="5">
        <v>1691.95</v>
      </c>
      <c r="I442" s="9">
        <f t="shared" si="47"/>
        <v>6.9986347762528824E-3</v>
      </c>
      <c r="L442" s="4">
        <v>44960</v>
      </c>
      <c r="M442" s="3">
        <v>463.3</v>
      </c>
      <c r="N442" s="9">
        <f t="shared" si="48"/>
        <v>5.3021819829294726E-3</v>
      </c>
      <c r="Q442" s="4">
        <v>44960</v>
      </c>
      <c r="R442" s="5">
        <v>2283.73</v>
      </c>
      <c r="S442" s="9">
        <f t="shared" si="49"/>
        <v>5.4004820442409571E-3</v>
      </c>
      <c r="V442" s="4">
        <v>44960</v>
      </c>
      <c r="W442" s="3">
        <v>11.75</v>
      </c>
      <c r="X442" s="9">
        <f t="shared" si="50"/>
        <v>-1.6878037787351637E-2</v>
      </c>
      <c r="AA442" s="4">
        <v>44960</v>
      </c>
      <c r="AB442" s="5">
        <v>17854.05</v>
      </c>
      <c r="AC442" s="2">
        <f t="shared" si="51"/>
        <v>1.3740736629151006E-2</v>
      </c>
      <c r="AF442" s="19">
        <f t="shared" si="45"/>
        <v>381</v>
      </c>
      <c r="AG442" s="21">
        <v>1.6910316581929919E-2</v>
      </c>
      <c r="AH442" s="21">
        <v>0.18856384372537585</v>
      </c>
    </row>
    <row r="443" spans="2:34" ht="17.850000000000001" customHeight="1">
      <c r="B443" s="4">
        <v>44959</v>
      </c>
      <c r="C443" s="5">
        <v>1158.55</v>
      </c>
      <c r="D443" s="9">
        <f t="shared" si="46"/>
        <v>-3.3400800538527779E-2</v>
      </c>
      <c r="G443" s="4">
        <v>44959</v>
      </c>
      <c r="H443" s="5">
        <v>1680.15</v>
      </c>
      <c r="I443" s="9">
        <f t="shared" si="47"/>
        <v>1.3331333880438603E-2</v>
      </c>
      <c r="L443" s="4">
        <v>44959</v>
      </c>
      <c r="M443" s="3">
        <v>460.85</v>
      </c>
      <c r="N443" s="9">
        <f t="shared" si="48"/>
        <v>8.2798163398456245E-3</v>
      </c>
      <c r="Q443" s="4">
        <v>44959</v>
      </c>
      <c r="R443" s="5">
        <v>2271.4299999999998</v>
      </c>
      <c r="S443" s="9">
        <f t="shared" si="49"/>
        <v>9.0883382380663649E-3</v>
      </c>
      <c r="V443" s="4">
        <v>44959</v>
      </c>
      <c r="W443" s="3">
        <v>11.95</v>
      </c>
      <c r="X443" s="9">
        <f t="shared" si="50"/>
        <v>-2.4794658613216392E-2</v>
      </c>
      <c r="AA443" s="4">
        <v>44959</v>
      </c>
      <c r="AB443" s="5">
        <v>17610.400000000001</v>
      </c>
      <c r="AC443" s="2">
        <f t="shared" si="51"/>
        <v>-3.3497319108321866E-4</v>
      </c>
      <c r="AF443" s="19">
        <f t="shared" si="45"/>
        <v>382</v>
      </c>
      <c r="AG443" s="21">
        <v>1.5915388089866828E-2</v>
      </c>
      <c r="AH443" s="21">
        <v>0.22643938244839018</v>
      </c>
    </row>
    <row r="444" spans="2:34" ht="17.850000000000001" customHeight="1">
      <c r="B444" s="4">
        <v>44958</v>
      </c>
      <c r="C444" s="5">
        <v>1197.9000000000001</v>
      </c>
      <c r="D444" s="9">
        <f t="shared" si="46"/>
        <v>-3.1714784224185451E-2</v>
      </c>
      <c r="G444" s="4">
        <v>44958</v>
      </c>
      <c r="H444" s="5">
        <v>1657.9</v>
      </c>
      <c r="I444" s="9">
        <f t="shared" si="47"/>
        <v>-2.3663747614299006E-2</v>
      </c>
      <c r="L444" s="4">
        <v>44958</v>
      </c>
      <c r="M444" s="3">
        <v>457.05</v>
      </c>
      <c r="N444" s="9">
        <f t="shared" si="48"/>
        <v>-3.2503937609250369E-2</v>
      </c>
      <c r="Q444" s="4">
        <v>44958</v>
      </c>
      <c r="R444" s="5">
        <v>2250.88</v>
      </c>
      <c r="S444" s="9">
        <f t="shared" si="49"/>
        <v>-8.1589762816189661E-3</v>
      </c>
      <c r="V444" s="4">
        <v>44958</v>
      </c>
      <c r="W444" s="3">
        <v>12.25</v>
      </c>
      <c r="X444" s="9">
        <f t="shared" si="50"/>
        <v>-4.000533461369913E-2</v>
      </c>
      <c r="AA444" s="4">
        <v>44958</v>
      </c>
      <c r="AB444" s="5">
        <v>17616.3</v>
      </c>
      <c r="AC444" s="2">
        <f t="shared" si="51"/>
        <v>-2.5993220119003902E-3</v>
      </c>
      <c r="AF444" s="19">
        <f t="shared" si="45"/>
        <v>383</v>
      </c>
      <c r="AG444" s="21">
        <v>1.4420296600188579E-2</v>
      </c>
      <c r="AH444" s="21">
        <v>6.7884754199555794E-2</v>
      </c>
    </row>
    <row r="445" spans="2:34" ht="17.850000000000001" customHeight="1">
      <c r="B445" s="4">
        <v>44957</v>
      </c>
      <c r="C445" s="5">
        <v>1236.5</v>
      </c>
      <c r="D445" s="9">
        <f t="shared" si="46"/>
        <v>9.8338798902133234E-3</v>
      </c>
      <c r="G445" s="4">
        <v>44957</v>
      </c>
      <c r="H445" s="5">
        <v>1697.6</v>
      </c>
      <c r="I445" s="9">
        <f t="shared" si="47"/>
        <v>3.599779638955435E-3</v>
      </c>
      <c r="L445" s="4">
        <v>44957</v>
      </c>
      <c r="M445" s="3">
        <v>472.15</v>
      </c>
      <c r="N445" s="9">
        <f t="shared" si="48"/>
        <v>4.4278489048519692E-2</v>
      </c>
      <c r="Q445" s="4">
        <v>44957</v>
      </c>
      <c r="R445" s="5">
        <v>2269.3200000000002</v>
      </c>
      <c r="S445" s="9">
        <f t="shared" si="49"/>
        <v>2.8308372537969202E-2</v>
      </c>
      <c r="V445" s="4">
        <v>44957</v>
      </c>
      <c r="W445" s="3">
        <v>12.75</v>
      </c>
      <c r="X445" s="9">
        <f t="shared" si="50"/>
        <v>1.980262729617973E-2</v>
      </c>
      <c r="AA445" s="4">
        <v>44957</v>
      </c>
      <c r="AB445" s="5">
        <v>17662.150000000001</v>
      </c>
      <c r="AC445" s="2">
        <f t="shared" si="51"/>
        <v>7.4764029525351266E-4</v>
      </c>
      <c r="AF445" s="19">
        <f t="shared" si="45"/>
        <v>384</v>
      </c>
      <c r="AG445" s="21">
        <v>1.6446743238076184E-2</v>
      </c>
      <c r="AH445" s="21">
        <v>0.26985559941932641</v>
      </c>
    </row>
    <row r="446" spans="2:34" ht="17.850000000000001" customHeight="1">
      <c r="B446" s="4">
        <v>44956</v>
      </c>
      <c r="C446" s="5">
        <v>1224.4000000000001</v>
      </c>
      <c r="D446" s="9">
        <f t="shared" si="46"/>
        <v>-7.8505152117914392E-3</v>
      </c>
      <c r="G446" s="4">
        <v>44956</v>
      </c>
      <c r="H446" s="5">
        <v>1691.5</v>
      </c>
      <c r="I446" s="9">
        <f t="shared" si="47"/>
        <v>-2.815445485267715E-2</v>
      </c>
      <c r="L446" s="4">
        <v>44956</v>
      </c>
      <c r="M446" s="3">
        <v>451.7</v>
      </c>
      <c r="N446" s="9">
        <f t="shared" si="48"/>
        <v>-4.5971431998621061E-2</v>
      </c>
      <c r="Q446" s="4">
        <v>44956</v>
      </c>
      <c r="R446" s="5">
        <v>2205.98</v>
      </c>
      <c r="S446" s="9">
        <f t="shared" si="49"/>
        <v>-4.9154147394785555E-3</v>
      </c>
      <c r="V446" s="4">
        <v>44956</v>
      </c>
      <c r="W446" s="3">
        <v>12.5</v>
      </c>
      <c r="X446" s="9">
        <f t="shared" si="50"/>
        <v>-1.1928570865273845E-2</v>
      </c>
      <c r="AA446" s="4">
        <v>44956</v>
      </c>
      <c r="AB446" s="5">
        <v>17648.95</v>
      </c>
      <c r="AC446" s="2">
        <f t="shared" si="51"/>
        <v>2.5302609284759267E-3</v>
      </c>
      <c r="AF446" s="19">
        <f t="shared" si="45"/>
        <v>385</v>
      </c>
      <c r="AG446" s="21">
        <v>1.4229655080829944E-2</v>
      </c>
      <c r="AH446" s="21">
        <v>4.8577520474491431E-2</v>
      </c>
    </row>
    <row r="447" spans="2:34" ht="17.850000000000001" customHeight="1">
      <c r="B447" s="4">
        <v>44953</v>
      </c>
      <c r="C447" s="5">
        <v>1234.05</v>
      </c>
      <c r="D447" s="9">
        <f t="shared" si="46"/>
        <v>-1.0528874383212525E-3</v>
      </c>
      <c r="G447" s="4">
        <v>44953</v>
      </c>
      <c r="H447" s="5">
        <v>1739.8</v>
      </c>
      <c r="I447" s="9">
        <f t="shared" si="47"/>
        <v>4.4365549480759603E-2</v>
      </c>
      <c r="L447" s="4">
        <v>44953</v>
      </c>
      <c r="M447" s="3">
        <v>472.95</v>
      </c>
      <c r="N447" s="9">
        <f t="shared" si="48"/>
        <v>-1.7956170655056534E-3</v>
      </c>
      <c r="Q447" s="4">
        <v>44953</v>
      </c>
      <c r="R447" s="5">
        <v>2216.85</v>
      </c>
      <c r="S447" s="9">
        <f t="shared" si="49"/>
        <v>-5.6858895010319481E-2</v>
      </c>
      <c r="V447" s="4">
        <v>44953</v>
      </c>
      <c r="W447" s="3">
        <v>12.65</v>
      </c>
      <c r="X447" s="9">
        <f t="shared" si="50"/>
        <v>-2.3438572972017468E-2</v>
      </c>
      <c r="AA447" s="4">
        <v>44953</v>
      </c>
      <c r="AB447" s="5">
        <v>17604.349999999999</v>
      </c>
      <c r="AC447" s="2">
        <f t="shared" si="51"/>
        <v>-1.6204860425410094E-2</v>
      </c>
      <c r="AF447" s="19">
        <f t="shared" ref="AF447:AF510" si="52">AF446+1</f>
        <v>386</v>
      </c>
      <c r="AG447" s="21">
        <v>1.9265556631346218E-2</v>
      </c>
      <c r="AH447" s="21">
        <v>0.17764100673235991</v>
      </c>
    </row>
    <row r="448" spans="2:34" ht="17.850000000000001" customHeight="1">
      <c r="B448" s="4">
        <v>44951</v>
      </c>
      <c r="C448" s="5">
        <v>1235.3499999999999</v>
      </c>
      <c r="D448" s="9">
        <f t="shared" si="46"/>
        <v>-2.062064816394398E-3</v>
      </c>
      <c r="G448" s="4">
        <v>44951</v>
      </c>
      <c r="H448" s="5">
        <v>1664.3</v>
      </c>
      <c r="I448" s="9">
        <f t="shared" si="47"/>
        <v>-1.0549219982318735E-2</v>
      </c>
      <c r="L448" s="4">
        <v>44951</v>
      </c>
      <c r="M448" s="3">
        <v>473.8</v>
      </c>
      <c r="N448" s="9">
        <f t="shared" si="48"/>
        <v>3.1663940314171767E-4</v>
      </c>
      <c r="Q448" s="4">
        <v>44951</v>
      </c>
      <c r="R448" s="5">
        <v>2346.5500000000002</v>
      </c>
      <c r="S448" s="9">
        <f t="shared" si="49"/>
        <v>2.2588901273873932E-4</v>
      </c>
      <c r="V448" s="4">
        <v>44951</v>
      </c>
      <c r="W448" s="3">
        <v>12.95</v>
      </c>
      <c r="X448" s="9">
        <f t="shared" si="50"/>
        <v>-1.9121041446778397E-2</v>
      </c>
      <c r="AA448" s="4">
        <v>44951</v>
      </c>
      <c r="AB448" s="5">
        <v>17891.95</v>
      </c>
      <c r="AC448" s="2">
        <f t="shared" si="51"/>
        <v>-1.2571586207360697E-2</v>
      </c>
      <c r="AF448" s="19">
        <f t="shared" si="52"/>
        <v>387</v>
      </c>
      <c r="AG448" s="21">
        <v>1.4371381200290745E-2</v>
      </c>
      <c r="AH448" s="21">
        <v>7.4338440620541402E-2</v>
      </c>
    </row>
    <row r="449" spans="2:34" ht="17.850000000000001" customHeight="1">
      <c r="B449" s="4">
        <v>44950</v>
      </c>
      <c r="C449" s="5">
        <v>1237.9000000000001</v>
      </c>
      <c r="D449" s="9">
        <f t="shared" si="46"/>
        <v>5.656337268499644E-4</v>
      </c>
      <c r="G449" s="4">
        <v>44950</v>
      </c>
      <c r="H449" s="5">
        <v>1681.95</v>
      </c>
      <c r="I449" s="9">
        <f t="shared" si="47"/>
        <v>3.5708353682216164E-2</v>
      </c>
      <c r="L449" s="4">
        <v>44950</v>
      </c>
      <c r="M449" s="3">
        <v>473.65</v>
      </c>
      <c r="N449" s="9">
        <f t="shared" si="48"/>
        <v>1.4996292734213733E-2</v>
      </c>
      <c r="Q449" s="4">
        <v>44950</v>
      </c>
      <c r="R449" s="5">
        <v>2346.02</v>
      </c>
      <c r="S449" s="9">
        <f t="shared" si="49"/>
        <v>2.1159887630563222E-2</v>
      </c>
      <c r="V449" s="4">
        <v>44950</v>
      </c>
      <c r="W449" s="3">
        <v>13.2</v>
      </c>
      <c r="X449" s="9">
        <f t="shared" si="50"/>
        <v>0</v>
      </c>
      <c r="AA449" s="4">
        <v>44950</v>
      </c>
      <c r="AB449" s="5">
        <v>18118.3</v>
      </c>
      <c r="AC449" s="2">
        <f t="shared" si="51"/>
        <v>-1.3798108831454769E-5</v>
      </c>
      <c r="AF449" s="19">
        <f t="shared" si="52"/>
        <v>388</v>
      </c>
      <c r="AG449" s="21">
        <v>1.5254215587098866E-2</v>
      </c>
      <c r="AH449" s="21">
        <v>0.18402544272525367</v>
      </c>
    </row>
    <row r="450" spans="2:34" ht="17.850000000000001" customHeight="1">
      <c r="B450" s="4">
        <v>44949</v>
      </c>
      <c r="C450" s="5">
        <v>1237.2</v>
      </c>
      <c r="D450" s="9">
        <f t="shared" si="46"/>
        <v>8.6861771123705189E-3</v>
      </c>
      <c r="G450" s="4">
        <v>44949</v>
      </c>
      <c r="H450" s="5">
        <v>1622.95</v>
      </c>
      <c r="I450" s="9">
        <f t="shared" si="47"/>
        <v>7.4524518888632553E-3</v>
      </c>
      <c r="L450" s="4">
        <v>44949</v>
      </c>
      <c r="M450" s="3">
        <v>466.6</v>
      </c>
      <c r="N450" s="9">
        <f t="shared" si="48"/>
        <v>-1.4045772516902094E-2</v>
      </c>
      <c r="Q450" s="4">
        <v>44949</v>
      </c>
      <c r="R450" s="5">
        <v>2296.9</v>
      </c>
      <c r="S450" s="9">
        <f t="shared" si="49"/>
        <v>1.0085957621572054E-2</v>
      </c>
      <c r="V450" s="4">
        <v>44949</v>
      </c>
      <c r="W450" s="3">
        <v>13.2</v>
      </c>
      <c r="X450" s="9">
        <f t="shared" si="50"/>
        <v>-4.8068403041022334E-2</v>
      </c>
      <c r="AA450" s="4">
        <v>44949</v>
      </c>
      <c r="AB450" s="5">
        <v>18118.55</v>
      </c>
      <c r="AC450" s="2">
        <f t="shared" si="51"/>
        <v>5.0295849424065783E-3</v>
      </c>
      <c r="AF450" s="19">
        <f t="shared" si="52"/>
        <v>389</v>
      </c>
      <c r="AG450" s="21">
        <v>1.5080417830580003E-2</v>
      </c>
      <c r="AH450" s="21">
        <v>0.17850978945088225</v>
      </c>
    </row>
    <row r="451" spans="2:34" ht="17.850000000000001" customHeight="1">
      <c r="B451" s="4">
        <v>44946</v>
      </c>
      <c r="C451" s="5">
        <v>1226.5</v>
      </c>
      <c r="D451" s="9">
        <f t="shared" si="46"/>
        <v>7.0365206054790221E-3</v>
      </c>
      <c r="G451" s="4">
        <v>44946</v>
      </c>
      <c r="H451" s="5">
        <v>1610.9</v>
      </c>
      <c r="I451" s="9">
        <f t="shared" si="47"/>
        <v>-4.074998249173211E-2</v>
      </c>
      <c r="L451" s="4">
        <v>44946</v>
      </c>
      <c r="M451" s="3">
        <v>473.2</v>
      </c>
      <c r="N451" s="9">
        <f t="shared" si="48"/>
        <v>-4.0071760886440048E-3</v>
      </c>
      <c r="Q451" s="4">
        <v>44946</v>
      </c>
      <c r="R451" s="5">
        <v>2273.85</v>
      </c>
      <c r="S451" s="9">
        <f t="shared" si="49"/>
        <v>1.5735442796248892E-2</v>
      </c>
      <c r="V451" s="4">
        <v>44946</v>
      </c>
      <c r="W451" s="3">
        <v>13.85</v>
      </c>
      <c r="X451" s="9">
        <f t="shared" si="50"/>
        <v>-1.0772096981911183E-2</v>
      </c>
      <c r="AA451" s="4">
        <v>44946</v>
      </c>
      <c r="AB451" s="5">
        <v>18027.650000000001</v>
      </c>
      <c r="AC451" s="2">
        <f t="shared" si="51"/>
        <v>-4.4388555124240574E-3</v>
      </c>
      <c r="AF451" s="19">
        <f t="shared" si="52"/>
        <v>390</v>
      </c>
      <c r="AG451" s="21">
        <v>1.6559890525985364E-2</v>
      </c>
      <c r="AH451" s="21">
        <v>-5.5174474891483596E-2</v>
      </c>
    </row>
    <row r="452" spans="2:34" ht="17.850000000000001" customHeight="1">
      <c r="B452" s="4">
        <v>44945</v>
      </c>
      <c r="C452" s="5">
        <v>1217.9000000000001</v>
      </c>
      <c r="D452" s="9">
        <f t="shared" ref="D452:D515" si="53">LN(C452/C453)</f>
        <v>1.048253583691868E-2</v>
      </c>
      <c r="G452" s="4">
        <v>44945</v>
      </c>
      <c r="H452" s="5">
        <v>1677.9</v>
      </c>
      <c r="I452" s="9">
        <f t="shared" ref="I452:I515" si="54">LN(H452/H453)</f>
        <v>4.9289878883074989E-3</v>
      </c>
      <c r="L452" s="4">
        <v>44945</v>
      </c>
      <c r="M452" s="3">
        <v>475.1</v>
      </c>
      <c r="N452" s="9">
        <f t="shared" ref="N452:N515" si="55">LN(M452/M453)</f>
        <v>4.851657499343856E-2</v>
      </c>
      <c r="Q452" s="4">
        <v>44945</v>
      </c>
      <c r="R452" s="5">
        <v>2238.35</v>
      </c>
      <c r="S452" s="9">
        <f t="shared" ref="S452:S515" si="56">LN(R452/R453)</f>
        <v>-7.2557629694568471E-3</v>
      </c>
      <c r="V452" s="4">
        <v>44945</v>
      </c>
      <c r="W452" s="3">
        <v>14</v>
      </c>
      <c r="X452" s="9">
        <f t="shared" ref="X452:X515" si="57">LN(W452/W453)</f>
        <v>0</v>
      </c>
      <c r="AA452" s="4">
        <v>44945</v>
      </c>
      <c r="AB452" s="5">
        <v>18107.849999999999</v>
      </c>
      <c r="AC452" s="2">
        <f t="shared" ref="AC452:AC515" si="58">LN(AB452/AB453)</f>
        <v>-3.1703874024205901E-3</v>
      </c>
      <c r="AF452" s="19">
        <f t="shared" si="52"/>
        <v>391</v>
      </c>
      <c r="AG452" s="21">
        <v>1.5325479915340242E-2</v>
      </c>
      <c r="AH452" s="21">
        <v>0.13780168682885999</v>
      </c>
    </row>
    <row r="453" spans="2:34" ht="17.850000000000001" customHeight="1">
      <c r="B453" s="4">
        <v>44944</v>
      </c>
      <c r="C453" s="5">
        <v>1205.2</v>
      </c>
      <c r="D453" s="9">
        <f t="shared" si="53"/>
        <v>-6.2449798691796565E-3</v>
      </c>
      <c r="G453" s="4">
        <v>44944</v>
      </c>
      <c r="H453" s="5">
        <v>1669.65</v>
      </c>
      <c r="I453" s="9">
        <f t="shared" si="54"/>
        <v>-1.7054893950390036E-3</v>
      </c>
      <c r="L453" s="4">
        <v>44944</v>
      </c>
      <c r="M453" s="3">
        <v>452.6</v>
      </c>
      <c r="N453" s="9">
        <f t="shared" si="55"/>
        <v>4.4287052012929509E-3</v>
      </c>
      <c r="Q453" s="4">
        <v>44944</v>
      </c>
      <c r="R453" s="5">
        <v>2254.65</v>
      </c>
      <c r="S453" s="9">
        <f t="shared" si="56"/>
        <v>-7.586522103090472E-3</v>
      </c>
      <c r="V453" s="4">
        <v>44944</v>
      </c>
      <c r="W453" s="3">
        <v>14</v>
      </c>
      <c r="X453" s="9">
        <f t="shared" si="57"/>
        <v>-1.0657294473988093E-2</v>
      </c>
      <c r="AA453" s="4">
        <v>44944</v>
      </c>
      <c r="AB453" s="5">
        <v>18165.349999999999</v>
      </c>
      <c r="AC453" s="2">
        <f t="shared" si="58"/>
        <v>6.1874397571668738E-3</v>
      </c>
      <c r="AF453" s="19">
        <f t="shared" si="52"/>
        <v>392</v>
      </c>
      <c r="AG453" s="21">
        <v>1.4986419452030995E-2</v>
      </c>
      <c r="AH453" s="21">
        <v>0.132855454763838</v>
      </c>
    </row>
    <row r="454" spans="2:34" ht="17.850000000000001" customHeight="1">
      <c r="B454" s="4">
        <v>44943</v>
      </c>
      <c r="C454" s="5">
        <v>1212.75</v>
      </c>
      <c r="D454" s="9">
        <f t="shared" si="53"/>
        <v>4.1313836908097885E-3</v>
      </c>
      <c r="G454" s="4">
        <v>44943</v>
      </c>
      <c r="H454" s="5">
        <v>1672.5</v>
      </c>
      <c r="I454" s="9">
        <f t="shared" si="54"/>
        <v>-6.8820935705146752E-3</v>
      </c>
      <c r="L454" s="4">
        <v>44943</v>
      </c>
      <c r="M454" s="3">
        <v>450.6</v>
      </c>
      <c r="N454" s="9">
        <f t="shared" si="55"/>
        <v>1.0261075978080044E-2</v>
      </c>
      <c r="Q454" s="4">
        <v>44943</v>
      </c>
      <c r="R454" s="5">
        <v>2271.8200000000002</v>
      </c>
      <c r="S454" s="9">
        <f t="shared" si="56"/>
        <v>-9.2143128827631964E-3</v>
      </c>
      <c r="V454" s="4">
        <v>44943</v>
      </c>
      <c r="W454" s="3">
        <v>14.15</v>
      </c>
      <c r="X454" s="9">
        <f t="shared" si="57"/>
        <v>-7.0422826254129232E-3</v>
      </c>
      <c r="AA454" s="4">
        <v>44943</v>
      </c>
      <c r="AB454" s="5">
        <v>18053.3</v>
      </c>
      <c r="AC454" s="2">
        <f t="shared" si="58"/>
        <v>8.8155315999272829E-3</v>
      </c>
      <c r="AF454" s="19">
        <f t="shared" si="52"/>
        <v>393</v>
      </c>
      <c r="AG454" s="21">
        <v>1.5123404834771936E-2</v>
      </c>
      <c r="AH454" s="21">
        <v>0.22695941057006569</v>
      </c>
    </row>
    <row r="455" spans="2:34" ht="17.850000000000001" customHeight="1">
      <c r="B455" s="4">
        <v>44942</v>
      </c>
      <c r="C455" s="5">
        <v>1207.75</v>
      </c>
      <c r="D455" s="9">
        <f t="shared" si="53"/>
        <v>-2.1917590396301981E-3</v>
      </c>
      <c r="G455" s="4">
        <v>44942</v>
      </c>
      <c r="H455" s="5">
        <v>1684.05</v>
      </c>
      <c r="I455" s="9">
        <f t="shared" si="54"/>
        <v>-4.0697287359230241E-2</v>
      </c>
      <c r="L455" s="4">
        <v>44942</v>
      </c>
      <c r="M455" s="3">
        <v>446</v>
      </c>
      <c r="N455" s="9">
        <f t="shared" si="55"/>
        <v>1.8328378212711376E-2</v>
      </c>
      <c r="Q455" s="4">
        <v>44942</v>
      </c>
      <c r="R455" s="5">
        <v>2292.85</v>
      </c>
      <c r="S455" s="9">
        <f t="shared" si="56"/>
        <v>2.9544409776915349E-2</v>
      </c>
      <c r="V455" s="4">
        <v>44942</v>
      </c>
      <c r="W455" s="3">
        <v>14.25</v>
      </c>
      <c r="X455" s="9">
        <f t="shared" si="57"/>
        <v>7.042282625412951E-3</v>
      </c>
      <c r="AA455" s="4">
        <v>44942</v>
      </c>
      <c r="AB455" s="5">
        <v>17894.849999999999</v>
      </c>
      <c r="AC455" s="2">
        <f t="shared" si="58"/>
        <v>-3.44477342271146E-3</v>
      </c>
      <c r="AF455" s="19">
        <f t="shared" si="52"/>
        <v>394</v>
      </c>
      <c r="AG455" s="21">
        <v>1.5411933825692899E-2</v>
      </c>
      <c r="AH455" s="21">
        <v>0.18226270729698532</v>
      </c>
    </row>
    <row r="456" spans="2:34" ht="17.850000000000001" customHeight="1">
      <c r="B456" s="4">
        <v>44939</v>
      </c>
      <c r="C456" s="5">
        <v>1210.4000000000001</v>
      </c>
      <c r="D456" s="9">
        <f t="shared" si="53"/>
        <v>-6.8338333553104548E-3</v>
      </c>
      <c r="G456" s="4">
        <v>44939</v>
      </c>
      <c r="H456" s="5">
        <v>1754</v>
      </c>
      <c r="I456" s="9">
        <f t="shared" si="54"/>
        <v>3.7065021023940763E-4</v>
      </c>
      <c r="L456" s="4">
        <v>44939</v>
      </c>
      <c r="M456" s="3">
        <v>437.9</v>
      </c>
      <c r="N456" s="9">
        <f t="shared" si="55"/>
        <v>-6.3737980405886782E-3</v>
      </c>
      <c r="Q456" s="4">
        <v>44939</v>
      </c>
      <c r="R456" s="5">
        <v>2226.1</v>
      </c>
      <c r="S456" s="9">
        <f t="shared" si="56"/>
        <v>3.0007693143744396E-3</v>
      </c>
      <c r="V456" s="4">
        <v>44939</v>
      </c>
      <c r="W456" s="3">
        <v>14.15</v>
      </c>
      <c r="X456" s="9">
        <f t="shared" si="57"/>
        <v>1.4235115821872129E-2</v>
      </c>
      <c r="AA456" s="4">
        <v>44939</v>
      </c>
      <c r="AB456" s="5">
        <v>17956.599999999999</v>
      </c>
      <c r="AC456" s="2">
        <f t="shared" si="58"/>
        <v>5.4949488811592336E-3</v>
      </c>
      <c r="AF456" s="19">
        <f t="shared" si="52"/>
        <v>395</v>
      </c>
      <c r="AG456" s="21">
        <v>1.476640391266297E-2</v>
      </c>
      <c r="AH456" s="21">
        <v>0.17987583265117002</v>
      </c>
    </row>
    <row r="457" spans="2:34" ht="17.850000000000001" customHeight="1">
      <c r="B457" s="4">
        <v>44938</v>
      </c>
      <c r="C457" s="5">
        <v>1218.7</v>
      </c>
      <c r="D457" s="9">
        <f t="shared" si="53"/>
        <v>-1.3974275600251997E-2</v>
      </c>
      <c r="G457" s="4">
        <v>44938</v>
      </c>
      <c r="H457" s="5">
        <v>1753.35</v>
      </c>
      <c r="I457" s="9">
        <f t="shared" si="54"/>
        <v>2.899005306811149E-2</v>
      </c>
      <c r="L457" s="4">
        <v>44938</v>
      </c>
      <c r="M457" s="3">
        <v>440.7</v>
      </c>
      <c r="N457" s="9">
        <f t="shared" si="55"/>
        <v>1.1352027555800465E-3</v>
      </c>
      <c r="Q457" s="4">
        <v>44938</v>
      </c>
      <c r="R457" s="5">
        <v>2219.4299999999998</v>
      </c>
      <c r="S457" s="9">
        <f t="shared" si="56"/>
        <v>7.6482467825644161E-3</v>
      </c>
      <c r="V457" s="4">
        <v>44938</v>
      </c>
      <c r="W457" s="3">
        <v>13.95</v>
      </c>
      <c r="X457" s="9">
        <f t="shared" si="57"/>
        <v>-2.1277398447284965E-2</v>
      </c>
      <c r="AA457" s="4">
        <v>44938</v>
      </c>
      <c r="AB457" s="5">
        <v>17858.2</v>
      </c>
      <c r="AC457" s="2">
        <f t="shared" si="58"/>
        <v>-2.097674030007273E-3</v>
      </c>
      <c r="AF457" s="19">
        <f t="shared" si="52"/>
        <v>396</v>
      </c>
      <c r="AG457" s="21">
        <v>1.4651722588759356E-2</v>
      </c>
      <c r="AH457" s="21">
        <v>-1.1237235699777238E-2</v>
      </c>
    </row>
    <row r="458" spans="2:34" ht="17.850000000000001" customHeight="1">
      <c r="B458" s="4">
        <v>44937</v>
      </c>
      <c r="C458" s="5">
        <v>1235.8499999999999</v>
      </c>
      <c r="D458" s="9">
        <f t="shared" si="53"/>
        <v>3.3612807064097659E-2</v>
      </c>
      <c r="G458" s="4">
        <v>44937</v>
      </c>
      <c r="H458" s="5">
        <v>1703.25</v>
      </c>
      <c r="I458" s="9">
        <f t="shared" si="54"/>
        <v>1.9654685796205763E-2</v>
      </c>
      <c r="L458" s="4">
        <v>44937</v>
      </c>
      <c r="M458" s="3">
        <v>440.2</v>
      </c>
      <c r="N458" s="9">
        <f t="shared" si="55"/>
        <v>2.3881287292349868E-3</v>
      </c>
      <c r="Q458" s="4">
        <v>44937</v>
      </c>
      <c r="R458" s="5">
        <v>2202.52</v>
      </c>
      <c r="S458" s="9">
        <f t="shared" si="56"/>
        <v>9.8507680418797282E-3</v>
      </c>
      <c r="V458" s="4">
        <v>44937</v>
      </c>
      <c r="W458" s="3">
        <v>14.25</v>
      </c>
      <c r="X458" s="9">
        <f t="shared" si="57"/>
        <v>-3.5026305512021118E-3</v>
      </c>
      <c r="AA458" s="4">
        <v>44937</v>
      </c>
      <c r="AB458" s="5">
        <v>17895.7</v>
      </c>
      <c r="AC458" s="2">
        <f t="shared" si="58"/>
        <v>-1.0304428324909225E-3</v>
      </c>
      <c r="AF458" s="19">
        <f t="shared" si="52"/>
        <v>397</v>
      </c>
      <c r="AG458" s="21">
        <v>1.700642110173254E-2</v>
      </c>
      <c r="AH458" s="21">
        <v>0.27987737438373439</v>
      </c>
    </row>
    <row r="459" spans="2:34" ht="17.850000000000001" customHeight="1">
      <c r="B459" s="4">
        <v>44936</v>
      </c>
      <c r="C459" s="5">
        <v>1195</v>
      </c>
      <c r="D459" s="9">
        <f t="shared" si="53"/>
        <v>-7.7522999008231173E-3</v>
      </c>
      <c r="G459" s="4">
        <v>44936</v>
      </c>
      <c r="H459" s="5">
        <v>1670.1</v>
      </c>
      <c r="I459" s="9">
        <f t="shared" si="54"/>
        <v>3.4488480555847439E-3</v>
      </c>
      <c r="L459" s="4">
        <v>44936</v>
      </c>
      <c r="M459" s="3">
        <v>439.15</v>
      </c>
      <c r="N459" s="9">
        <f t="shared" si="55"/>
        <v>7.7723559629959841E-3</v>
      </c>
      <c r="Q459" s="4">
        <v>44936</v>
      </c>
      <c r="R459" s="5">
        <v>2180.9299999999998</v>
      </c>
      <c r="S459" s="9">
        <f t="shared" si="56"/>
        <v>4.1352181439413245E-3</v>
      </c>
      <c r="V459" s="4">
        <v>44936</v>
      </c>
      <c r="W459" s="3">
        <v>14.3</v>
      </c>
      <c r="X459" s="9">
        <f t="shared" si="57"/>
        <v>-1.7331456351639976E-2</v>
      </c>
      <c r="AA459" s="4">
        <v>44936</v>
      </c>
      <c r="AB459" s="5">
        <v>17914.150000000001</v>
      </c>
      <c r="AC459" s="2">
        <f t="shared" si="58"/>
        <v>-1.0387331059448432E-2</v>
      </c>
      <c r="AF459" s="19">
        <f t="shared" si="52"/>
        <v>398</v>
      </c>
      <c r="AG459" s="21">
        <v>1.644213738965105E-2</v>
      </c>
      <c r="AH459" s="21">
        <v>0.18694944887905413</v>
      </c>
    </row>
    <row r="460" spans="2:34" ht="17.850000000000001" customHeight="1">
      <c r="B460" s="4">
        <v>44935</v>
      </c>
      <c r="C460" s="5">
        <v>1204.3</v>
      </c>
      <c r="D460" s="9">
        <f t="shared" si="53"/>
        <v>3.6014035747005069E-2</v>
      </c>
      <c r="G460" s="4">
        <v>44935</v>
      </c>
      <c r="H460" s="5">
        <v>1664.35</v>
      </c>
      <c r="I460" s="9">
        <f t="shared" si="54"/>
        <v>2.1376250407832243E-2</v>
      </c>
      <c r="L460" s="4">
        <v>44935</v>
      </c>
      <c r="M460" s="3">
        <v>435.75</v>
      </c>
      <c r="N460" s="9">
        <f t="shared" si="55"/>
        <v>-1.3901773563883162E-2</v>
      </c>
      <c r="Q460" s="4">
        <v>44935</v>
      </c>
      <c r="R460" s="5">
        <v>2171.9299999999998</v>
      </c>
      <c r="S460" s="9">
        <f t="shared" si="56"/>
        <v>3.039233768098908E-4</v>
      </c>
      <c r="V460" s="4">
        <v>44935</v>
      </c>
      <c r="W460" s="3">
        <v>14.55</v>
      </c>
      <c r="X460" s="9">
        <f t="shared" si="57"/>
        <v>6.8965790590604587E-3</v>
      </c>
      <c r="AA460" s="4">
        <v>44935</v>
      </c>
      <c r="AB460" s="5">
        <v>18101.2</v>
      </c>
      <c r="AC460" s="2">
        <f t="shared" si="58"/>
        <v>1.3445454515296811E-2</v>
      </c>
      <c r="AF460" s="19">
        <f t="shared" si="52"/>
        <v>399</v>
      </c>
      <c r="AG460" s="21">
        <v>1.5449753214709415E-2</v>
      </c>
      <c r="AH460" s="21">
        <v>0.18286925685854766</v>
      </c>
    </row>
    <row r="461" spans="2:34" ht="17.850000000000001" customHeight="1">
      <c r="B461" s="4">
        <v>44932</v>
      </c>
      <c r="C461" s="5">
        <v>1161.7</v>
      </c>
      <c r="D461" s="9">
        <f t="shared" si="53"/>
        <v>-6.6918575048046016E-3</v>
      </c>
      <c r="G461" s="4">
        <v>44932</v>
      </c>
      <c r="H461" s="5">
        <v>1629.15</v>
      </c>
      <c r="I461" s="9">
        <f t="shared" si="54"/>
        <v>-2.879898958569177E-2</v>
      </c>
      <c r="L461" s="4">
        <v>44932</v>
      </c>
      <c r="M461" s="3">
        <v>441.85</v>
      </c>
      <c r="N461" s="9">
        <f t="shared" si="55"/>
        <v>3.8548800570983575E-3</v>
      </c>
      <c r="Q461" s="4">
        <v>44932</v>
      </c>
      <c r="R461" s="5">
        <v>2171.27</v>
      </c>
      <c r="S461" s="9">
        <f t="shared" si="56"/>
        <v>-4.3566045166141196E-3</v>
      </c>
      <c r="V461" s="4">
        <v>44932</v>
      </c>
      <c r="W461" s="3">
        <v>14.45</v>
      </c>
      <c r="X461" s="9">
        <f t="shared" si="57"/>
        <v>-1.0327114155849628E-2</v>
      </c>
      <c r="AA461" s="4">
        <v>44932</v>
      </c>
      <c r="AB461" s="5">
        <v>17859.45</v>
      </c>
      <c r="AC461" s="2">
        <f t="shared" si="58"/>
        <v>-7.4027717595589147E-3</v>
      </c>
      <c r="AF461" s="19">
        <f t="shared" si="52"/>
        <v>400</v>
      </c>
      <c r="AG461" s="21">
        <v>1.5257787559856626E-2</v>
      </c>
      <c r="AH461" s="21">
        <v>9.1906850306238158E-2</v>
      </c>
    </row>
    <row r="462" spans="2:34" ht="17.850000000000001" customHeight="1">
      <c r="B462" s="4">
        <v>44931</v>
      </c>
      <c r="C462" s="5">
        <v>1169.5</v>
      </c>
      <c r="D462" s="9">
        <f t="shared" si="53"/>
        <v>2.5655278714289221E-4</v>
      </c>
      <c r="G462" s="4">
        <v>44931</v>
      </c>
      <c r="H462" s="5">
        <v>1676.75</v>
      </c>
      <c r="I462" s="9">
        <f t="shared" si="54"/>
        <v>-1.5856913025918389E-2</v>
      </c>
      <c r="L462" s="4">
        <v>44931</v>
      </c>
      <c r="M462" s="3">
        <v>440.15</v>
      </c>
      <c r="N462" s="9">
        <f t="shared" si="55"/>
        <v>1.0620781614357543E-2</v>
      </c>
      <c r="Q462" s="4">
        <v>44931</v>
      </c>
      <c r="R462" s="5">
        <v>2180.75</v>
      </c>
      <c r="S462" s="9">
        <f t="shared" si="56"/>
        <v>-5.8219894052295696E-4</v>
      </c>
      <c r="V462" s="4">
        <v>44931</v>
      </c>
      <c r="W462" s="3">
        <v>14.6</v>
      </c>
      <c r="X462" s="9">
        <f t="shared" si="57"/>
        <v>1.0327114155849524E-2</v>
      </c>
      <c r="AA462" s="4">
        <v>44931</v>
      </c>
      <c r="AB462" s="5">
        <v>17992.150000000001</v>
      </c>
      <c r="AC462" s="2">
        <f t="shared" si="58"/>
        <v>-2.8194751035864399E-3</v>
      </c>
      <c r="AF462" s="19">
        <f t="shared" si="52"/>
        <v>401</v>
      </c>
      <c r="AG462" s="21">
        <v>1.6645024420635285E-2</v>
      </c>
      <c r="AH462" s="21">
        <v>0.27944139714499028</v>
      </c>
    </row>
    <row r="463" spans="2:34" ht="17.850000000000001" customHeight="1">
      <c r="B463" s="4">
        <v>44930</v>
      </c>
      <c r="C463" s="5">
        <v>1169.2</v>
      </c>
      <c r="D463" s="9">
        <f t="shared" si="53"/>
        <v>-8.0923819954329262E-3</v>
      </c>
      <c r="G463" s="4">
        <v>44930</v>
      </c>
      <c r="H463" s="5">
        <v>1703.55</v>
      </c>
      <c r="I463" s="9">
        <f t="shared" si="54"/>
        <v>-6.3488561536023417E-3</v>
      </c>
      <c r="L463" s="4">
        <v>44930</v>
      </c>
      <c r="M463" s="3">
        <v>435.5</v>
      </c>
      <c r="N463" s="9">
        <f t="shared" si="55"/>
        <v>4.9490807122034635E-3</v>
      </c>
      <c r="Q463" s="4">
        <v>44930</v>
      </c>
      <c r="R463" s="5">
        <v>2182.02</v>
      </c>
      <c r="S463" s="9">
        <f t="shared" si="56"/>
        <v>3.5212839705110366E-3</v>
      </c>
      <c r="V463" s="4">
        <v>44930</v>
      </c>
      <c r="W463" s="3">
        <v>14.45</v>
      </c>
      <c r="X463" s="9">
        <f t="shared" si="57"/>
        <v>-2.3932766211628362E-2</v>
      </c>
      <c r="AA463" s="4">
        <v>44930</v>
      </c>
      <c r="AB463" s="5">
        <v>18042.95</v>
      </c>
      <c r="AC463" s="2">
        <f t="shared" si="58"/>
        <v>-1.0453431463642316E-2</v>
      </c>
      <c r="AF463" s="19">
        <f t="shared" si="52"/>
        <v>402</v>
      </c>
      <c r="AG463" s="21">
        <v>1.6239866528134823E-2</v>
      </c>
      <c r="AH463" s="21">
        <v>0.12611769433334427</v>
      </c>
    </row>
    <row r="464" spans="2:34" ht="17.850000000000001" customHeight="1">
      <c r="B464" s="4">
        <v>44929</v>
      </c>
      <c r="C464" s="5">
        <v>1178.7</v>
      </c>
      <c r="D464" s="9">
        <f t="shared" si="53"/>
        <v>5.4018548657792124E-3</v>
      </c>
      <c r="G464" s="4">
        <v>44929</v>
      </c>
      <c r="H464" s="5">
        <v>1714.4</v>
      </c>
      <c r="I464" s="9">
        <f t="shared" si="54"/>
        <v>-6.975150344502969E-3</v>
      </c>
      <c r="L464" s="4">
        <v>44929</v>
      </c>
      <c r="M464" s="3">
        <v>433.35</v>
      </c>
      <c r="N464" s="9">
        <f t="shared" si="55"/>
        <v>6.9252080330019813E-4</v>
      </c>
      <c r="Q464" s="4">
        <v>44929</v>
      </c>
      <c r="R464" s="5">
        <v>2174.35</v>
      </c>
      <c r="S464" s="9">
        <f t="shared" si="56"/>
        <v>4.1616127643617634E-3</v>
      </c>
      <c r="V464" s="4">
        <v>44929</v>
      </c>
      <c r="W464" s="3">
        <v>14.8</v>
      </c>
      <c r="X464" s="9">
        <f t="shared" si="57"/>
        <v>6.7796869853787691E-3</v>
      </c>
      <c r="AA464" s="4">
        <v>44929</v>
      </c>
      <c r="AB464" s="5">
        <v>18232.55</v>
      </c>
      <c r="AC464" s="2">
        <f t="shared" si="58"/>
        <v>1.9269838518420508E-3</v>
      </c>
      <c r="AF464" s="19">
        <f t="shared" si="52"/>
        <v>403</v>
      </c>
      <c r="AG464" s="21">
        <v>1.4311311664583102E-2</v>
      </c>
      <c r="AH464" s="21">
        <v>-4.8368520541539811E-2</v>
      </c>
    </row>
    <row r="465" spans="2:34" ht="17.850000000000001" customHeight="1">
      <c r="B465" s="4">
        <v>44928</v>
      </c>
      <c r="C465" s="5">
        <v>1172.3499999999999</v>
      </c>
      <c r="D465" s="9">
        <f t="shared" si="53"/>
        <v>2.8069742124011639E-2</v>
      </c>
      <c r="G465" s="4">
        <v>44928</v>
      </c>
      <c r="H465" s="5">
        <v>1726.4</v>
      </c>
      <c r="I465" s="9">
        <f t="shared" si="54"/>
        <v>3.6268191965559541E-3</v>
      </c>
      <c r="L465" s="4">
        <v>44928</v>
      </c>
      <c r="M465" s="3">
        <v>433.05</v>
      </c>
      <c r="N465" s="9">
        <f t="shared" si="55"/>
        <v>3.1313024437508746E-2</v>
      </c>
      <c r="Q465" s="4">
        <v>44928</v>
      </c>
      <c r="R465" s="5">
        <v>2165.3200000000002</v>
      </c>
      <c r="S465" s="9">
        <f t="shared" si="56"/>
        <v>2.807217358583075E-3</v>
      </c>
      <c r="V465" s="4">
        <v>44928</v>
      </c>
      <c r="W465" s="3">
        <v>14.7</v>
      </c>
      <c r="X465" s="9">
        <f t="shared" si="57"/>
        <v>2.4097551579060524E-2</v>
      </c>
      <c r="AA465" s="4">
        <v>44928</v>
      </c>
      <c r="AB465" s="5">
        <v>18197.45</v>
      </c>
      <c r="AC465" s="2">
        <f t="shared" si="58"/>
        <v>5.0767612877239332E-3</v>
      </c>
      <c r="AF465" s="19">
        <f t="shared" si="52"/>
        <v>404</v>
      </c>
      <c r="AG465" s="21">
        <v>1.5968312699532406E-2</v>
      </c>
      <c r="AH465" s="21">
        <v>0.21211340499135753</v>
      </c>
    </row>
    <row r="466" spans="2:34" ht="17.850000000000001" customHeight="1">
      <c r="B466" s="4">
        <v>44925</v>
      </c>
      <c r="C466" s="5">
        <v>1139.9000000000001</v>
      </c>
      <c r="D466" s="9">
        <f t="shared" si="53"/>
        <v>-2.4865911877603585E-2</v>
      </c>
      <c r="G466" s="4">
        <v>44925</v>
      </c>
      <c r="H466" s="5">
        <v>1720.15</v>
      </c>
      <c r="I466" s="9">
        <f t="shared" si="54"/>
        <v>9.1103500440167795E-3</v>
      </c>
      <c r="L466" s="4">
        <v>44925</v>
      </c>
      <c r="M466" s="3">
        <v>419.7</v>
      </c>
      <c r="N466" s="9">
        <f t="shared" si="55"/>
        <v>-1.1906180713548685E-3</v>
      </c>
      <c r="Q466" s="4">
        <v>44925</v>
      </c>
      <c r="R466" s="5">
        <v>2159.25</v>
      </c>
      <c r="S466" s="9">
        <f t="shared" si="56"/>
        <v>8.978474903433108E-3</v>
      </c>
      <c r="V466" s="4">
        <v>44925</v>
      </c>
      <c r="W466" s="3">
        <v>14.35</v>
      </c>
      <c r="X466" s="9">
        <f t="shared" si="57"/>
        <v>3.4904049397683459E-3</v>
      </c>
      <c r="AA466" s="4">
        <v>44925</v>
      </c>
      <c r="AB466" s="5">
        <v>18105.3</v>
      </c>
      <c r="AC466" s="2">
        <f t="shared" si="58"/>
        <v>-4.7222531914706822E-3</v>
      </c>
      <c r="AF466" s="19">
        <f t="shared" si="52"/>
        <v>405</v>
      </c>
      <c r="AG466" s="21">
        <v>1.4373509601577414E-2</v>
      </c>
      <c r="AH466" s="21">
        <v>0.14366408381980353</v>
      </c>
    </row>
    <row r="467" spans="2:34" ht="17.850000000000001" customHeight="1">
      <c r="B467" s="4">
        <v>44924</v>
      </c>
      <c r="C467" s="5">
        <v>1168.5999999999999</v>
      </c>
      <c r="D467" s="9">
        <f t="shared" si="53"/>
        <v>3.9446650022004072E-2</v>
      </c>
      <c r="G467" s="4">
        <v>44924</v>
      </c>
      <c r="H467" s="5">
        <v>1704.55</v>
      </c>
      <c r="I467" s="9">
        <f t="shared" si="54"/>
        <v>-7.190070140580207E-3</v>
      </c>
      <c r="L467" s="4">
        <v>44924</v>
      </c>
      <c r="M467" s="3">
        <v>420.2</v>
      </c>
      <c r="N467" s="9">
        <f t="shared" si="55"/>
        <v>9.5238102436737398E-4</v>
      </c>
      <c r="Q467" s="4">
        <v>44924</v>
      </c>
      <c r="R467" s="5">
        <v>2139.9499999999998</v>
      </c>
      <c r="S467" s="9">
        <f t="shared" si="56"/>
        <v>1.6552511485563633E-2</v>
      </c>
      <c r="V467" s="4">
        <v>44924</v>
      </c>
      <c r="W467" s="3">
        <v>14.3</v>
      </c>
      <c r="X467" s="9">
        <f t="shared" si="57"/>
        <v>-2.0761991448429128E-2</v>
      </c>
      <c r="AA467" s="4">
        <v>44924</v>
      </c>
      <c r="AB467" s="5">
        <v>18191</v>
      </c>
      <c r="AC467" s="2">
        <f t="shared" si="58"/>
        <v>3.7727060871833766E-3</v>
      </c>
      <c r="AF467" s="19">
        <f t="shared" si="52"/>
        <v>406</v>
      </c>
      <c r="AG467" s="21">
        <v>1.6825888358034034E-2</v>
      </c>
      <c r="AH467" s="21">
        <v>0.14876815483743969</v>
      </c>
    </row>
    <row r="468" spans="2:34" ht="17.850000000000001" customHeight="1">
      <c r="B468" s="4">
        <v>44923</v>
      </c>
      <c r="C468" s="5">
        <v>1123.4000000000001</v>
      </c>
      <c r="D468" s="9">
        <f t="shared" si="53"/>
        <v>7.4605541602054794E-3</v>
      </c>
      <c r="G468" s="4">
        <v>44923</v>
      </c>
      <c r="H468" s="5">
        <v>1716.85</v>
      </c>
      <c r="I468" s="9">
        <f t="shared" si="54"/>
        <v>-6.3866446367473097E-3</v>
      </c>
      <c r="L468" s="4">
        <v>44923</v>
      </c>
      <c r="M468" s="3">
        <v>419.8</v>
      </c>
      <c r="N468" s="9">
        <f t="shared" si="55"/>
        <v>8.3407809422897676E-4</v>
      </c>
      <c r="Q468" s="4">
        <v>44923</v>
      </c>
      <c r="R468" s="5">
        <v>2104.8200000000002</v>
      </c>
      <c r="S468" s="9">
        <f t="shared" si="56"/>
        <v>-1.1220439965674071E-2</v>
      </c>
      <c r="V468" s="4">
        <v>44923</v>
      </c>
      <c r="W468" s="3">
        <v>14.6</v>
      </c>
      <c r="X468" s="9">
        <f t="shared" si="57"/>
        <v>-1.3605652055778709E-2</v>
      </c>
      <c r="AA468" s="4">
        <v>44923</v>
      </c>
      <c r="AB468" s="5">
        <v>18122.5</v>
      </c>
      <c r="AC468" s="2">
        <f t="shared" si="58"/>
        <v>-5.4061808305026044E-4</v>
      </c>
      <c r="AF468" s="19">
        <f t="shared" si="52"/>
        <v>407</v>
      </c>
      <c r="AG468" s="21">
        <v>1.4686282480573021E-2</v>
      </c>
      <c r="AH468" s="21">
        <v>-8.270861351023279E-3</v>
      </c>
    </row>
    <row r="469" spans="2:34" ht="17.850000000000001" customHeight="1">
      <c r="B469" s="4">
        <v>44922</v>
      </c>
      <c r="C469" s="5">
        <v>1115.05</v>
      </c>
      <c r="D469" s="9">
        <f t="shared" si="53"/>
        <v>-1.3804993019461597E-2</v>
      </c>
      <c r="G469" s="4">
        <v>44922</v>
      </c>
      <c r="H469" s="5">
        <v>1727.85</v>
      </c>
      <c r="I469" s="9">
        <f t="shared" si="54"/>
        <v>3.2976970775569249E-2</v>
      </c>
      <c r="L469" s="4">
        <v>44922</v>
      </c>
      <c r="M469" s="3">
        <v>419.45</v>
      </c>
      <c r="N469" s="9">
        <f t="shared" si="55"/>
        <v>5.138941694796605E-3</v>
      </c>
      <c r="Q469" s="4">
        <v>44922</v>
      </c>
      <c r="R469" s="5">
        <v>2128.5700000000002</v>
      </c>
      <c r="S469" s="9">
        <f t="shared" si="56"/>
        <v>2.7049993089658902E-3</v>
      </c>
      <c r="V469" s="4">
        <v>44922</v>
      </c>
      <c r="W469" s="3">
        <v>14.8</v>
      </c>
      <c r="X469" s="9">
        <f t="shared" si="57"/>
        <v>4.4912556680822849E-2</v>
      </c>
      <c r="AA469" s="4">
        <v>44922</v>
      </c>
      <c r="AB469" s="5">
        <v>18132.3</v>
      </c>
      <c r="AC469" s="2">
        <f t="shared" si="58"/>
        <v>6.5123380415187272E-3</v>
      </c>
      <c r="AF469" s="19">
        <f t="shared" si="52"/>
        <v>408</v>
      </c>
      <c r="AG469" s="21">
        <v>1.5680517043681449E-2</v>
      </c>
      <c r="AH469" s="21">
        <v>0.16820290233299656</v>
      </c>
    </row>
    <row r="470" spans="2:34" ht="17.850000000000001" customHeight="1">
      <c r="B470" s="4">
        <v>44921</v>
      </c>
      <c r="C470" s="5">
        <v>1130.55</v>
      </c>
      <c r="D470" s="9">
        <f t="shared" si="53"/>
        <v>-1.6231274045326448E-2</v>
      </c>
      <c r="G470" s="4">
        <v>44921</v>
      </c>
      <c r="H470" s="5">
        <v>1671.8</v>
      </c>
      <c r="I470" s="9">
        <f t="shared" si="54"/>
        <v>2.4922181946936649E-2</v>
      </c>
      <c r="L470" s="4">
        <v>44921</v>
      </c>
      <c r="M470" s="3">
        <v>417.3</v>
      </c>
      <c r="N470" s="9">
        <f t="shared" si="55"/>
        <v>5.5932794008992003E-2</v>
      </c>
      <c r="Q470" s="4">
        <v>44921</v>
      </c>
      <c r="R470" s="5">
        <v>2122.8200000000002</v>
      </c>
      <c r="S470" s="9">
        <f t="shared" si="56"/>
        <v>3.2892992803162067E-2</v>
      </c>
      <c r="V470" s="4">
        <v>44921</v>
      </c>
      <c r="W470" s="3">
        <v>14.15</v>
      </c>
      <c r="X470" s="9">
        <f t="shared" si="57"/>
        <v>4.3328076763536789E-2</v>
      </c>
      <c r="AA470" s="4">
        <v>44921</v>
      </c>
      <c r="AB470" s="5">
        <v>18014.599999999999</v>
      </c>
      <c r="AC470" s="2">
        <f t="shared" si="58"/>
        <v>1.1602133416483444E-2</v>
      </c>
      <c r="AF470" s="19">
        <f t="shared" si="52"/>
        <v>409</v>
      </c>
      <c r="AG470" s="21">
        <v>1.4354172593133149E-2</v>
      </c>
      <c r="AH470" s="21">
        <v>8.4648950266655934E-2</v>
      </c>
    </row>
    <row r="471" spans="2:34" ht="17.850000000000001" customHeight="1">
      <c r="B471" s="4">
        <v>44918</v>
      </c>
      <c r="C471" s="5">
        <v>1149.05</v>
      </c>
      <c r="D471" s="9">
        <f t="shared" si="53"/>
        <v>-5.1648299529790231E-3</v>
      </c>
      <c r="G471" s="4">
        <v>44918</v>
      </c>
      <c r="H471" s="5">
        <v>1630.65</v>
      </c>
      <c r="I471" s="9">
        <f t="shared" si="54"/>
        <v>-5.7378138469664081E-2</v>
      </c>
      <c r="L471" s="4">
        <v>44918</v>
      </c>
      <c r="M471" s="3">
        <v>394.6</v>
      </c>
      <c r="N471" s="9">
        <f t="shared" si="55"/>
        <v>-5.0044415521779267E-2</v>
      </c>
      <c r="Q471" s="4">
        <v>44918</v>
      </c>
      <c r="R471" s="5">
        <v>2054.13</v>
      </c>
      <c r="S471" s="9">
        <f t="shared" si="56"/>
        <v>-5.5855852308131934E-2</v>
      </c>
      <c r="V471" s="4">
        <v>44918</v>
      </c>
      <c r="W471" s="3">
        <v>13.55</v>
      </c>
      <c r="X471" s="9">
        <f t="shared" si="57"/>
        <v>-5.037035938894955E-2</v>
      </c>
      <c r="AA471" s="4">
        <v>44918</v>
      </c>
      <c r="AB471" s="5">
        <v>17806.8</v>
      </c>
      <c r="AC471" s="2">
        <f t="shared" si="58"/>
        <v>-1.7841440690702759E-2</v>
      </c>
      <c r="AF471" s="19">
        <f t="shared" si="52"/>
        <v>410</v>
      </c>
      <c r="AG471" s="21">
        <v>1.5838684413814353E-2</v>
      </c>
      <c r="AH471" s="21">
        <v>0.1323140971642168</v>
      </c>
    </row>
    <row r="472" spans="2:34" ht="17.850000000000001" customHeight="1">
      <c r="B472" s="4">
        <v>44917</v>
      </c>
      <c r="C472" s="5">
        <v>1155</v>
      </c>
      <c r="D472" s="9">
        <f t="shared" si="53"/>
        <v>-3.0688792428636988E-3</v>
      </c>
      <c r="G472" s="4">
        <v>44917</v>
      </c>
      <c r="H472" s="5">
        <v>1726.95</v>
      </c>
      <c r="I472" s="9">
        <f t="shared" si="54"/>
        <v>-2.6023609412477579E-3</v>
      </c>
      <c r="L472" s="4">
        <v>44917</v>
      </c>
      <c r="M472" s="3">
        <v>414.85</v>
      </c>
      <c r="N472" s="9">
        <f t="shared" si="55"/>
        <v>-1.8863978668395349E-2</v>
      </c>
      <c r="Q472" s="4">
        <v>44917</v>
      </c>
      <c r="R472" s="5">
        <v>2172.13</v>
      </c>
      <c r="S472" s="9">
        <f t="shared" si="56"/>
        <v>-1.5617716290532553E-2</v>
      </c>
      <c r="V472" s="4">
        <v>44917</v>
      </c>
      <c r="W472" s="3">
        <v>14.25</v>
      </c>
      <c r="X472" s="9">
        <f t="shared" si="57"/>
        <v>-5.1293294387550578E-2</v>
      </c>
      <c r="AA472" s="4">
        <v>44917</v>
      </c>
      <c r="AB472" s="5">
        <v>18127.349999999999</v>
      </c>
      <c r="AC472" s="2">
        <f t="shared" si="58"/>
        <v>-3.950294801933504E-3</v>
      </c>
      <c r="AF472" s="19">
        <f t="shared" si="52"/>
        <v>411</v>
      </c>
      <c r="AG472" s="21">
        <v>1.6081777657913441E-2</v>
      </c>
      <c r="AH472" s="21">
        <v>0.23426435175016863</v>
      </c>
    </row>
    <row r="473" spans="2:34" ht="17.850000000000001" customHeight="1">
      <c r="B473" s="4">
        <v>44916</v>
      </c>
      <c r="C473" s="5">
        <v>1158.55</v>
      </c>
      <c r="D473" s="9">
        <f t="shared" si="53"/>
        <v>-1.5587178082494034E-2</v>
      </c>
      <c r="G473" s="4">
        <v>44916</v>
      </c>
      <c r="H473" s="5">
        <v>1731.45</v>
      </c>
      <c r="I473" s="9">
        <f t="shared" si="54"/>
        <v>-4.6492450339597854E-2</v>
      </c>
      <c r="L473" s="4">
        <v>44916</v>
      </c>
      <c r="M473" s="3">
        <v>422.75</v>
      </c>
      <c r="N473" s="9">
        <f t="shared" si="55"/>
        <v>-3.8856729346541982E-2</v>
      </c>
      <c r="Q473" s="4">
        <v>44916</v>
      </c>
      <c r="R473" s="5">
        <v>2206.3200000000002</v>
      </c>
      <c r="S473" s="9">
        <f t="shared" si="56"/>
        <v>-2.3419183065960851E-2</v>
      </c>
      <c r="V473" s="4">
        <v>44916</v>
      </c>
      <c r="W473" s="3">
        <v>15</v>
      </c>
      <c r="X473" s="9">
        <f t="shared" si="57"/>
        <v>-4.8790164169432056E-2</v>
      </c>
      <c r="AA473" s="4">
        <v>44916</v>
      </c>
      <c r="AB473" s="5">
        <v>18199.099999999999</v>
      </c>
      <c r="AC473" s="2">
        <f t="shared" si="58"/>
        <v>-1.0179289959781981E-2</v>
      </c>
      <c r="AF473" s="19">
        <f t="shared" si="52"/>
        <v>412</v>
      </c>
      <c r="AG473" s="21">
        <v>1.4414842255738379E-2</v>
      </c>
      <c r="AH473" s="21">
        <v>-8.3995091108441423E-3</v>
      </c>
    </row>
    <row r="474" spans="2:34" ht="17.850000000000001" customHeight="1">
      <c r="B474" s="4">
        <v>44915</v>
      </c>
      <c r="C474" s="5">
        <v>1176.75</v>
      </c>
      <c r="D474" s="9">
        <f t="shared" si="53"/>
        <v>-5.297183697135068E-3</v>
      </c>
      <c r="G474" s="4">
        <v>44915</v>
      </c>
      <c r="H474" s="5">
        <v>1813.85</v>
      </c>
      <c r="I474" s="9">
        <f t="shared" si="54"/>
        <v>-1.7379860884719805E-2</v>
      </c>
      <c r="L474" s="4">
        <v>44915</v>
      </c>
      <c r="M474" s="3">
        <v>439.5</v>
      </c>
      <c r="N474" s="9">
        <f t="shared" si="55"/>
        <v>7.6514962460041674E-3</v>
      </c>
      <c r="Q474" s="4">
        <v>44915</v>
      </c>
      <c r="R474" s="5">
        <v>2258.6</v>
      </c>
      <c r="S474" s="9">
        <f t="shared" si="56"/>
        <v>8.2112524102055193E-3</v>
      </c>
      <c r="V474" s="4">
        <v>44915</v>
      </c>
      <c r="W474" s="3">
        <v>15.75</v>
      </c>
      <c r="X474" s="9">
        <f t="shared" si="57"/>
        <v>-3.1695747612790672E-3</v>
      </c>
      <c r="AA474" s="4">
        <v>44915</v>
      </c>
      <c r="AB474" s="5">
        <v>18385.3</v>
      </c>
      <c r="AC474" s="2">
        <f t="shared" si="58"/>
        <v>-1.9100282258184755E-3</v>
      </c>
      <c r="AF474" s="19">
        <f t="shared" si="52"/>
        <v>413</v>
      </c>
      <c r="AG474" s="21">
        <v>1.4412773847591815E-2</v>
      </c>
      <c r="AH474" s="21">
        <v>0.17422640413452653</v>
      </c>
    </row>
    <row r="475" spans="2:34" ht="17.850000000000001" customHeight="1">
      <c r="B475" s="4">
        <v>44914</v>
      </c>
      <c r="C475" s="5">
        <v>1183</v>
      </c>
      <c r="D475" s="9">
        <f t="shared" si="53"/>
        <v>-5.3533544081306823E-3</v>
      </c>
      <c r="G475" s="4">
        <v>44914</v>
      </c>
      <c r="H475" s="5">
        <v>1845.65</v>
      </c>
      <c r="I475" s="9">
        <f t="shared" si="54"/>
        <v>8.2150508248310418E-3</v>
      </c>
      <c r="L475" s="4">
        <v>44914</v>
      </c>
      <c r="M475" s="3">
        <v>436.15</v>
      </c>
      <c r="N475" s="9">
        <f t="shared" si="55"/>
        <v>3.7902761737808269E-3</v>
      </c>
      <c r="Q475" s="4">
        <v>44914</v>
      </c>
      <c r="R475" s="5">
        <v>2240.13</v>
      </c>
      <c r="S475" s="9">
        <f t="shared" si="56"/>
        <v>3.2175463912458832E-2</v>
      </c>
      <c r="V475" s="4">
        <v>44914</v>
      </c>
      <c r="W475" s="3">
        <v>15.8</v>
      </c>
      <c r="X475" s="9">
        <f t="shared" si="57"/>
        <v>3.1695747612790395E-3</v>
      </c>
      <c r="AA475" s="4">
        <v>44914</v>
      </c>
      <c r="AB475" s="5">
        <v>18420.45</v>
      </c>
      <c r="AC475" s="2">
        <f t="shared" si="58"/>
        <v>8.2558261417479597E-3</v>
      </c>
      <c r="AF475" s="19">
        <f t="shared" si="52"/>
        <v>414</v>
      </c>
      <c r="AG475" s="21">
        <v>1.5561221074066963E-2</v>
      </c>
      <c r="AH475" s="21">
        <v>9.3611671989174361E-2</v>
      </c>
    </row>
    <row r="476" spans="2:34" ht="17.850000000000001" customHeight="1">
      <c r="B476" s="4">
        <v>44911</v>
      </c>
      <c r="C476" s="5">
        <v>1189.3499999999999</v>
      </c>
      <c r="D476" s="9">
        <f t="shared" si="53"/>
        <v>-2.5238980309429043E-2</v>
      </c>
      <c r="G476" s="4">
        <v>44911</v>
      </c>
      <c r="H476" s="5">
        <v>1830.55</v>
      </c>
      <c r="I476" s="9">
        <f t="shared" si="54"/>
        <v>1.1234375776010344E-2</v>
      </c>
      <c r="L476" s="4">
        <v>44911</v>
      </c>
      <c r="M476" s="3">
        <v>434.5</v>
      </c>
      <c r="N476" s="9">
        <f t="shared" si="55"/>
        <v>-3.2604201082439714E-2</v>
      </c>
      <c r="Q476" s="4">
        <v>44911</v>
      </c>
      <c r="R476" s="5">
        <v>2169.1999999999998</v>
      </c>
      <c r="S476" s="9">
        <f t="shared" si="56"/>
        <v>-3.1528706861154716E-3</v>
      </c>
      <c r="V476" s="4">
        <v>44911</v>
      </c>
      <c r="W476" s="3">
        <v>15.75</v>
      </c>
      <c r="X476" s="9">
        <f t="shared" si="57"/>
        <v>-9.47874395454377E-3</v>
      </c>
      <c r="AA476" s="4">
        <v>44911</v>
      </c>
      <c r="AB476" s="5">
        <v>18269</v>
      </c>
      <c r="AC476" s="2">
        <f t="shared" si="58"/>
        <v>-7.9544851721632479E-3</v>
      </c>
      <c r="AF476" s="19">
        <f t="shared" si="52"/>
        <v>415</v>
      </c>
      <c r="AG476" s="21">
        <v>1.5804427352502128E-2</v>
      </c>
      <c r="AH476" s="21">
        <v>6.2335123382803281E-2</v>
      </c>
    </row>
    <row r="477" spans="2:34" ht="17.850000000000001" customHeight="1">
      <c r="B477" s="4">
        <v>44910</v>
      </c>
      <c r="C477" s="5">
        <v>1219.75</v>
      </c>
      <c r="D477" s="9">
        <f t="shared" si="53"/>
        <v>-1.145291807959165E-2</v>
      </c>
      <c r="G477" s="4">
        <v>44910</v>
      </c>
      <c r="H477" s="5">
        <v>1810.1</v>
      </c>
      <c r="I477" s="9">
        <f t="shared" si="54"/>
        <v>-3.5413216298616192E-2</v>
      </c>
      <c r="L477" s="4">
        <v>44910</v>
      </c>
      <c r="M477" s="3">
        <v>448.9</v>
      </c>
      <c r="N477" s="9">
        <f t="shared" si="55"/>
        <v>1.4585695579761313E-2</v>
      </c>
      <c r="Q477" s="4">
        <v>44910</v>
      </c>
      <c r="R477" s="5">
        <v>2176.0500000000002</v>
      </c>
      <c r="S477" s="9">
        <f t="shared" si="56"/>
        <v>-8.6798514320522539E-3</v>
      </c>
      <c r="V477" s="4">
        <v>44910</v>
      </c>
      <c r="W477" s="3">
        <v>15.9</v>
      </c>
      <c r="X477" s="9">
        <f t="shared" si="57"/>
        <v>-3.4006367985194977E-2</v>
      </c>
      <c r="AA477" s="4">
        <v>44910</v>
      </c>
      <c r="AB477" s="5">
        <v>18414.900000000001</v>
      </c>
      <c r="AC477" s="2">
        <f t="shared" si="58"/>
        <v>-1.3238152933783446E-2</v>
      </c>
      <c r="AF477" s="19">
        <f t="shared" si="52"/>
        <v>416</v>
      </c>
      <c r="AG477" s="21">
        <v>1.4611507329823647E-2</v>
      </c>
      <c r="AH477" s="21">
        <v>4.9339788014487497E-2</v>
      </c>
    </row>
    <row r="478" spans="2:34" ht="17.850000000000001" customHeight="1">
      <c r="B478" s="4">
        <v>44909</v>
      </c>
      <c r="C478" s="5">
        <v>1233.8</v>
      </c>
      <c r="D478" s="9">
        <f t="shared" si="53"/>
        <v>-1.0401222575391045E-2</v>
      </c>
      <c r="G478" s="4">
        <v>44909</v>
      </c>
      <c r="H478" s="5">
        <v>1875.35</v>
      </c>
      <c r="I478" s="9">
        <f t="shared" si="54"/>
        <v>-1.0476298921640958E-2</v>
      </c>
      <c r="L478" s="4">
        <v>44909</v>
      </c>
      <c r="M478" s="3">
        <v>442.4</v>
      </c>
      <c r="N478" s="9">
        <f t="shared" si="55"/>
        <v>1.9231862933138104E-3</v>
      </c>
      <c r="Q478" s="4">
        <v>44909</v>
      </c>
      <c r="R478" s="5">
        <v>2195.02</v>
      </c>
      <c r="S478" s="9">
        <f t="shared" si="56"/>
        <v>2.4266099593770064E-3</v>
      </c>
      <c r="V478" s="4">
        <v>44909</v>
      </c>
      <c r="W478" s="3">
        <v>16.45</v>
      </c>
      <c r="X478" s="9">
        <f t="shared" si="57"/>
        <v>4.3485111939738891E-2</v>
      </c>
      <c r="AA478" s="4">
        <v>44909</v>
      </c>
      <c r="AB478" s="5">
        <v>18660.3</v>
      </c>
      <c r="AC478" s="2">
        <f t="shared" si="58"/>
        <v>2.8066766840707338E-3</v>
      </c>
      <c r="AF478" s="19">
        <f t="shared" si="52"/>
        <v>417</v>
      </c>
      <c r="AG478" s="21">
        <v>1.6905472201261904E-2</v>
      </c>
      <c r="AH478" s="21">
        <v>0.29319421879467744</v>
      </c>
    </row>
    <row r="479" spans="2:34" ht="17.850000000000001" customHeight="1">
      <c r="B479" s="4">
        <v>44908</v>
      </c>
      <c r="C479" s="5">
        <v>1246.7</v>
      </c>
      <c r="D479" s="9">
        <f t="shared" si="53"/>
        <v>1.9847546890114066E-2</v>
      </c>
      <c r="G479" s="4">
        <v>44908</v>
      </c>
      <c r="H479" s="5">
        <v>1895.1</v>
      </c>
      <c r="I479" s="9">
        <f t="shared" si="54"/>
        <v>2.9593637832207097E-3</v>
      </c>
      <c r="L479" s="4">
        <v>44908</v>
      </c>
      <c r="M479" s="3">
        <v>441.55</v>
      </c>
      <c r="N479" s="9">
        <f t="shared" si="55"/>
        <v>8.5290788260486295E-3</v>
      </c>
      <c r="Q479" s="4">
        <v>44908</v>
      </c>
      <c r="R479" s="5">
        <v>2189.6999999999998</v>
      </c>
      <c r="S479" s="9">
        <f t="shared" si="56"/>
        <v>-1.2706074648286911E-2</v>
      </c>
      <c r="V479" s="4">
        <v>44908</v>
      </c>
      <c r="W479" s="3">
        <v>15.75</v>
      </c>
      <c r="X479" s="9">
        <f t="shared" si="57"/>
        <v>-1.2618463959211462E-2</v>
      </c>
      <c r="AA479" s="4">
        <v>44908</v>
      </c>
      <c r="AB479" s="5">
        <v>18608</v>
      </c>
      <c r="AC479" s="2">
        <f t="shared" si="58"/>
        <v>5.9749296136281512E-3</v>
      </c>
      <c r="AF479" s="19">
        <f t="shared" si="52"/>
        <v>418</v>
      </c>
      <c r="AG479" s="21">
        <v>1.6907345167865555E-2</v>
      </c>
      <c r="AH479" s="21">
        <v>9.6345118225116294E-2</v>
      </c>
    </row>
    <row r="480" spans="2:34" ht="17.850000000000001" customHeight="1">
      <c r="B480" s="4">
        <v>44907</v>
      </c>
      <c r="C480" s="5">
        <v>1222.2</v>
      </c>
      <c r="D480" s="9">
        <f t="shared" si="53"/>
        <v>-3.3082184187576257E-3</v>
      </c>
      <c r="G480" s="4">
        <v>44907</v>
      </c>
      <c r="H480" s="5">
        <v>1889.5</v>
      </c>
      <c r="I480" s="9">
        <f t="shared" si="54"/>
        <v>3.3928887979479618E-3</v>
      </c>
      <c r="L480" s="4">
        <v>44907</v>
      </c>
      <c r="M480" s="3">
        <v>437.8</v>
      </c>
      <c r="N480" s="9">
        <f t="shared" si="55"/>
        <v>1.0562669961927028E-2</v>
      </c>
      <c r="Q480" s="4">
        <v>44907</v>
      </c>
      <c r="R480" s="5">
        <v>2217.6999999999998</v>
      </c>
      <c r="S480" s="9">
        <f t="shared" si="56"/>
        <v>5.0966676565046196E-4</v>
      </c>
      <c r="V480" s="4">
        <v>44907</v>
      </c>
      <c r="W480" s="3">
        <v>15.95</v>
      </c>
      <c r="X480" s="9">
        <f t="shared" si="57"/>
        <v>3.1397200046676247E-3</v>
      </c>
      <c r="AA480" s="4">
        <v>44907</v>
      </c>
      <c r="AB480" s="5">
        <v>18497.150000000001</v>
      </c>
      <c r="AC480" s="2">
        <f t="shared" si="58"/>
        <v>2.9734752494251067E-5</v>
      </c>
      <c r="AF480" s="19">
        <f t="shared" si="52"/>
        <v>419</v>
      </c>
      <c r="AG480" s="21">
        <v>1.5202806972290922E-2</v>
      </c>
      <c r="AH480" s="21">
        <v>6.0033830311357818E-2</v>
      </c>
    </row>
    <row r="481" spans="2:34" ht="17.850000000000001" customHeight="1">
      <c r="B481" s="4">
        <v>44904</v>
      </c>
      <c r="C481" s="5">
        <v>1226.25</v>
      </c>
      <c r="D481" s="9">
        <f t="shared" si="53"/>
        <v>6.0939637680189869E-3</v>
      </c>
      <c r="G481" s="4">
        <v>44904</v>
      </c>
      <c r="H481" s="5">
        <v>1883.1</v>
      </c>
      <c r="I481" s="9">
        <f t="shared" si="54"/>
        <v>-5.7716397544279093E-3</v>
      </c>
      <c r="L481" s="4">
        <v>44904</v>
      </c>
      <c r="M481" s="3">
        <v>433.2</v>
      </c>
      <c r="N481" s="9">
        <f t="shared" si="55"/>
        <v>-8.3903716172681522E-3</v>
      </c>
      <c r="Q481" s="4">
        <v>44904</v>
      </c>
      <c r="R481" s="5">
        <v>2216.5700000000002</v>
      </c>
      <c r="S481" s="9">
        <f t="shared" si="56"/>
        <v>3.1856586568265338E-3</v>
      </c>
      <c r="V481" s="4">
        <v>44904</v>
      </c>
      <c r="W481" s="3">
        <v>15.9</v>
      </c>
      <c r="X481" s="9">
        <f t="shared" si="57"/>
        <v>3.1496089028962013E-3</v>
      </c>
      <c r="AA481" s="4">
        <v>44904</v>
      </c>
      <c r="AB481" s="5">
        <v>18496.599999999999</v>
      </c>
      <c r="AC481" s="2">
        <f t="shared" si="58"/>
        <v>-6.0772111756395393E-3</v>
      </c>
      <c r="AF481" s="19">
        <f t="shared" si="52"/>
        <v>420</v>
      </c>
      <c r="AG481" s="21">
        <v>1.6649482044606884E-2</v>
      </c>
      <c r="AH481" s="21">
        <v>0.17230307733636782</v>
      </c>
    </row>
    <row r="482" spans="2:34" ht="17.850000000000001" customHeight="1">
      <c r="B482" s="4">
        <v>44903</v>
      </c>
      <c r="C482" s="5">
        <v>1218.8</v>
      </c>
      <c r="D482" s="9">
        <f t="shared" si="53"/>
        <v>3.0815399202617859E-3</v>
      </c>
      <c r="G482" s="4">
        <v>44903</v>
      </c>
      <c r="H482" s="5">
        <v>1894</v>
      </c>
      <c r="I482" s="9">
        <f t="shared" si="54"/>
        <v>1.3394481112115693E-2</v>
      </c>
      <c r="L482" s="4">
        <v>44903</v>
      </c>
      <c r="M482" s="3">
        <v>436.85</v>
      </c>
      <c r="N482" s="9">
        <f t="shared" si="55"/>
        <v>1.557214695441303E-2</v>
      </c>
      <c r="Q482" s="4">
        <v>44903</v>
      </c>
      <c r="R482" s="5">
        <v>2209.52</v>
      </c>
      <c r="S482" s="9">
        <f t="shared" si="56"/>
        <v>8.0065497622001727E-3</v>
      </c>
      <c r="V482" s="4">
        <v>44903</v>
      </c>
      <c r="W482" s="3">
        <v>15.85</v>
      </c>
      <c r="X482" s="9">
        <f t="shared" si="57"/>
        <v>9.5087879690273561E-3</v>
      </c>
      <c r="AA482" s="4">
        <v>44903</v>
      </c>
      <c r="AB482" s="5">
        <v>18609.349999999999</v>
      </c>
      <c r="AC482" s="2">
        <f t="shared" si="58"/>
        <v>2.6284759354648821E-3</v>
      </c>
      <c r="AF482" s="19">
        <f t="shared" si="52"/>
        <v>421</v>
      </c>
      <c r="AG482" s="21">
        <v>1.4833581024731706E-2</v>
      </c>
      <c r="AH482" s="21">
        <v>1.0010389748683436E-2</v>
      </c>
    </row>
    <row r="483" spans="2:34" ht="17.850000000000001" customHeight="1">
      <c r="B483" s="4">
        <v>44902</v>
      </c>
      <c r="C483" s="5">
        <v>1215.05</v>
      </c>
      <c r="D483" s="9">
        <f t="shared" si="53"/>
        <v>2.2246033727391732E-3</v>
      </c>
      <c r="G483" s="4">
        <v>44902</v>
      </c>
      <c r="H483" s="5">
        <v>1868.8</v>
      </c>
      <c r="I483" s="9">
        <f t="shared" si="54"/>
        <v>-2.5569274651568302E-2</v>
      </c>
      <c r="L483" s="4">
        <v>44902</v>
      </c>
      <c r="M483" s="3">
        <v>430.1</v>
      </c>
      <c r="N483" s="9">
        <f t="shared" si="55"/>
        <v>-1.0753413444701754E-2</v>
      </c>
      <c r="Q483" s="4">
        <v>44902</v>
      </c>
      <c r="R483" s="5">
        <v>2191.9</v>
      </c>
      <c r="S483" s="9">
        <f t="shared" si="56"/>
        <v>-1.6896458425682694E-2</v>
      </c>
      <c r="V483" s="4">
        <v>44902</v>
      </c>
      <c r="W483" s="3">
        <v>15.7</v>
      </c>
      <c r="X483" s="9">
        <f t="shared" si="57"/>
        <v>-9.5087879690273006E-3</v>
      </c>
      <c r="AA483" s="4">
        <v>44902</v>
      </c>
      <c r="AB483" s="5">
        <v>18560.5</v>
      </c>
      <c r="AC483" s="2">
        <f t="shared" si="58"/>
        <v>-4.4216639141222676E-3</v>
      </c>
      <c r="AF483" s="19">
        <f t="shared" si="52"/>
        <v>422</v>
      </c>
      <c r="AG483" s="21">
        <v>1.5539862189923379E-2</v>
      </c>
      <c r="AH483" s="21">
        <v>0.10974775940681879</v>
      </c>
    </row>
    <row r="484" spans="2:34" ht="17.850000000000001" customHeight="1">
      <c r="B484" s="4">
        <v>44901</v>
      </c>
      <c r="C484" s="5">
        <v>1212.3499999999999</v>
      </c>
      <c r="D484" s="9">
        <f t="shared" si="53"/>
        <v>-1.1848528421543396E-2</v>
      </c>
      <c r="G484" s="4">
        <v>44901</v>
      </c>
      <c r="H484" s="5">
        <v>1917.2</v>
      </c>
      <c r="I484" s="9">
        <f t="shared" si="54"/>
        <v>2.6113766341305136E-3</v>
      </c>
      <c r="L484" s="4">
        <v>44901</v>
      </c>
      <c r="M484" s="3">
        <v>434.75</v>
      </c>
      <c r="N484" s="9">
        <f t="shared" si="55"/>
        <v>-3.6735203749279632E-3</v>
      </c>
      <c r="Q484" s="4">
        <v>44901</v>
      </c>
      <c r="R484" s="5">
        <v>2229.25</v>
      </c>
      <c r="S484" s="9">
        <f t="shared" si="56"/>
        <v>-4.779409345805243E-3</v>
      </c>
      <c r="V484" s="4">
        <v>44901</v>
      </c>
      <c r="W484" s="3">
        <v>15.85</v>
      </c>
      <c r="X484" s="9">
        <f t="shared" si="57"/>
        <v>-1.2539349252735364E-2</v>
      </c>
      <c r="AA484" s="4">
        <v>44901</v>
      </c>
      <c r="AB484" s="5">
        <v>18642.75</v>
      </c>
      <c r="AC484" s="2">
        <f t="shared" si="58"/>
        <v>-3.1223414523407593E-3</v>
      </c>
      <c r="AF484" s="19">
        <f t="shared" si="52"/>
        <v>423</v>
      </c>
      <c r="AG484" s="21">
        <v>1.4943390680776266E-2</v>
      </c>
      <c r="AH484" s="21">
        <v>4.8119741606737335E-2</v>
      </c>
    </row>
    <row r="485" spans="2:34" ht="17.850000000000001" customHeight="1">
      <c r="B485" s="4">
        <v>44900</v>
      </c>
      <c r="C485" s="5">
        <v>1226.8</v>
      </c>
      <c r="D485" s="9">
        <f t="shared" si="53"/>
        <v>1.6809881468640691E-2</v>
      </c>
      <c r="G485" s="4">
        <v>44900</v>
      </c>
      <c r="H485" s="5">
        <v>1912.2</v>
      </c>
      <c r="I485" s="9">
        <f t="shared" si="54"/>
        <v>6.9269798390597737E-3</v>
      </c>
      <c r="L485" s="4">
        <v>44900</v>
      </c>
      <c r="M485" s="3">
        <v>436.35</v>
      </c>
      <c r="N485" s="9">
        <f t="shared" si="55"/>
        <v>1.0945440225340837E-2</v>
      </c>
      <c r="Q485" s="4">
        <v>44900</v>
      </c>
      <c r="R485" s="5">
        <v>2239.9299999999998</v>
      </c>
      <c r="S485" s="9">
        <f t="shared" si="56"/>
        <v>3.2912271184942971E-3</v>
      </c>
      <c r="V485" s="4">
        <v>44900</v>
      </c>
      <c r="W485" s="3">
        <v>16.05</v>
      </c>
      <c r="X485" s="9">
        <f t="shared" si="57"/>
        <v>-4.5670036833188321E-2</v>
      </c>
      <c r="AA485" s="4">
        <v>44900</v>
      </c>
      <c r="AB485" s="5">
        <v>18701.05</v>
      </c>
      <c r="AC485" s="2">
        <f t="shared" si="58"/>
        <v>2.6472605687367874E-4</v>
      </c>
      <c r="AF485" s="19">
        <f t="shared" si="52"/>
        <v>424</v>
      </c>
      <c r="AG485" s="21">
        <v>1.4287204889922142E-2</v>
      </c>
      <c r="AH485" s="21">
        <v>5.4303618937612951E-2</v>
      </c>
    </row>
    <row r="486" spans="2:34" ht="17.850000000000001" customHeight="1">
      <c r="B486" s="4">
        <v>44897</v>
      </c>
      <c r="C486" s="5">
        <v>1206.3499999999999</v>
      </c>
      <c r="D486" s="9">
        <f t="shared" si="53"/>
        <v>2.1575876591205371E-3</v>
      </c>
      <c r="G486" s="4">
        <v>44897</v>
      </c>
      <c r="H486" s="5">
        <v>1899</v>
      </c>
      <c r="I486" s="9">
        <f t="shared" si="54"/>
        <v>5.0038846990301032E-4</v>
      </c>
      <c r="L486" s="4">
        <v>44897</v>
      </c>
      <c r="M486" s="3">
        <v>431.6</v>
      </c>
      <c r="N486" s="9">
        <f t="shared" si="55"/>
        <v>-6.4665352357460154E-3</v>
      </c>
      <c r="Q486" s="4">
        <v>44897</v>
      </c>
      <c r="R486" s="5">
        <v>2232.5700000000002</v>
      </c>
      <c r="S486" s="9">
        <f t="shared" si="56"/>
        <v>5.6236701070801077E-3</v>
      </c>
      <c r="V486" s="4">
        <v>44897</v>
      </c>
      <c r="W486" s="3">
        <v>16.8</v>
      </c>
      <c r="X486" s="9">
        <f t="shared" si="57"/>
        <v>4.8790164169432049E-2</v>
      </c>
      <c r="AA486" s="4">
        <v>44897</v>
      </c>
      <c r="AB486" s="5">
        <v>18696.099999999999</v>
      </c>
      <c r="AC486" s="2">
        <f t="shared" si="58"/>
        <v>-6.2065965491442813E-3</v>
      </c>
      <c r="AF486" s="19">
        <f t="shared" si="52"/>
        <v>425</v>
      </c>
      <c r="AG486" s="21">
        <v>1.485792427501322E-2</v>
      </c>
      <c r="AH486" s="21">
        <v>8.3208276681390289E-2</v>
      </c>
    </row>
    <row r="487" spans="2:34" ht="17.850000000000001" customHeight="1">
      <c r="B487" s="4">
        <v>44896</v>
      </c>
      <c r="C487" s="5">
        <v>1203.75</v>
      </c>
      <c r="D487" s="9">
        <f t="shared" si="53"/>
        <v>-3.4002354869903176E-3</v>
      </c>
      <c r="G487" s="4">
        <v>44896</v>
      </c>
      <c r="H487" s="5">
        <v>1898.05</v>
      </c>
      <c r="I487" s="9">
        <f t="shared" si="54"/>
        <v>2.5965781198844635E-2</v>
      </c>
      <c r="L487" s="4">
        <v>44896</v>
      </c>
      <c r="M487" s="3">
        <v>434.4</v>
      </c>
      <c r="N487" s="9">
        <f t="shared" si="55"/>
        <v>-1.7250306157969978E-3</v>
      </c>
      <c r="Q487" s="4">
        <v>44896</v>
      </c>
      <c r="R487" s="5">
        <v>2220.0500000000002</v>
      </c>
      <c r="S487" s="9">
        <f t="shared" si="56"/>
        <v>1.263323565039122E-2</v>
      </c>
      <c r="V487" s="4">
        <v>44896</v>
      </c>
      <c r="W487" s="3">
        <v>16</v>
      </c>
      <c r="X487" s="9">
        <f t="shared" si="57"/>
        <v>-3.1201273362436339E-3</v>
      </c>
      <c r="AA487" s="4">
        <v>44896</v>
      </c>
      <c r="AB487" s="5">
        <v>18812.5</v>
      </c>
      <c r="AC487" s="2">
        <f t="shared" si="58"/>
        <v>2.8825558908002974E-3</v>
      </c>
      <c r="AF487" s="19">
        <f t="shared" si="52"/>
        <v>426</v>
      </c>
      <c r="AG487" s="21">
        <v>1.5508961148332655E-2</v>
      </c>
      <c r="AH487" s="21">
        <v>4.6522811977739831E-2</v>
      </c>
    </row>
    <row r="488" spans="2:34" ht="17.850000000000001" customHeight="1">
      <c r="B488" s="4">
        <v>44895</v>
      </c>
      <c r="C488" s="5">
        <v>1207.8499999999999</v>
      </c>
      <c r="D488" s="9">
        <f t="shared" si="53"/>
        <v>-2.2741848582611768E-3</v>
      </c>
      <c r="G488" s="4">
        <v>44895</v>
      </c>
      <c r="H488" s="5">
        <v>1849.4</v>
      </c>
      <c r="I488" s="9">
        <f t="shared" si="54"/>
        <v>-4.5317298098820798E-3</v>
      </c>
      <c r="L488" s="4">
        <v>44895</v>
      </c>
      <c r="M488" s="3">
        <v>435.15</v>
      </c>
      <c r="N488" s="9">
        <f t="shared" si="55"/>
        <v>1.1091968140039099E-2</v>
      </c>
      <c r="Q488" s="4">
        <v>44895</v>
      </c>
      <c r="R488" s="5">
        <v>2192.1799999999998</v>
      </c>
      <c r="S488" s="9">
        <f t="shared" si="56"/>
        <v>-5.4725053582600541E-4</v>
      </c>
      <c r="V488" s="4">
        <v>44895</v>
      </c>
      <c r="W488" s="3">
        <v>16.05</v>
      </c>
      <c r="X488" s="9">
        <f t="shared" si="57"/>
        <v>9.3897403498391374E-3</v>
      </c>
      <c r="AA488" s="4">
        <v>44895</v>
      </c>
      <c r="AB488" s="5">
        <v>18758.349999999999</v>
      </c>
      <c r="AC488" s="2">
        <f t="shared" si="58"/>
        <v>7.5074463545009001E-3</v>
      </c>
      <c r="AF488" s="19">
        <f t="shared" si="52"/>
        <v>427</v>
      </c>
      <c r="AG488" s="21">
        <v>1.5540354026397791E-2</v>
      </c>
      <c r="AH488" s="21">
        <v>0.11978377825178371</v>
      </c>
    </row>
    <row r="489" spans="2:34" ht="17.850000000000001" customHeight="1">
      <c r="B489" s="4">
        <v>44894</v>
      </c>
      <c r="C489" s="5">
        <v>1210.5999999999999</v>
      </c>
      <c r="D489" s="9">
        <f t="shared" si="53"/>
        <v>1.9097440677392153E-2</v>
      </c>
      <c r="G489" s="4">
        <v>44894</v>
      </c>
      <c r="H489" s="5">
        <v>1857.8</v>
      </c>
      <c r="I489" s="9">
        <f t="shared" si="54"/>
        <v>-5.0737682837555843E-3</v>
      </c>
      <c r="L489" s="4">
        <v>44894</v>
      </c>
      <c r="M489" s="3">
        <v>430.35</v>
      </c>
      <c r="N489" s="9">
        <f t="shared" si="55"/>
        <v>5.8261642314196916E-3</v>
      </c>
      <c r="Q489" s="4">
        <v>44894</v>
      </c>
      <c r="R489" s="5">
        <v>2193.38</v>
      </c>
      <c r="S489" s="9">
        <f t="shared" si="56"/>
        <v>-3.8905154742104402E-3</v>
      </c>
      <c r="V489" s="4">
        <v>44894</v>
      </c>
      <c r="W489" s="3">
        <v>15.9</v>
      </c>
      <c r="X489" s="9">
        <f t="shared" si="57"/>
        <v>-6.2696130135953742E-3</v>
      </c>
      <c r="AA489" s="4">
        <v>44894</v>
      </c>
      <c r="AB489" s="5">
        <v>18618.05</v>
      </c>
      <c r="AC489" s="2">
        <f t="shared" si="58"/>
        <v>2.9746557780997683E-3</v>
      </c>
      <c r="AF489" s="19">
        <f t="shared" si="52"/>
        <v>428</v>
      </c>
      <c r="AG489" s="21">
        <v>2.2175197574220228E-2</v>
      </c>
      <c r="AH489" s="21">
        <v>0.24097534439612917</v>
      </c>
    </row>
    <row r="490" spans="2:34" ht="17.850000000000001" customHeight="1">
      <c r="B490" s="4">
        <v>44893</v>
      </c>
      <c r="C490" s="5">
        <v>1187.7</v>
      </c>
      <c r="D490" s="9">
        <f t="shared" si="53"/>
        <v>7.9883769763543413E-3</v>
      </c>
      <c r="G490" s="4">
        <v>44893</v>
      </c>
      <c r="H490" s="5">
        <v>1867.25</v>
      </c>
      <c r="I490" s="9">
        <f t="shared" si="54"/>
        <v>6.6965782988690154E-4</v>
      </c>
      <c r="L490" s="4">
        <v>44893</v>
      </c>
      <c r="M490" s="3">
        <v>427.85</v>
      </c>
      <c r="N490" s="9">
        <f t="shared" si="55"/>
        <v>3.8639471995471669E-3</v>
      </c>
      <c r="Q490" s="4">
        <v>44893</v>
      </c>
      <c r="R490" s="5">
        <v>2201.9299999999998</v>
      </c>
      <c r="S490" s="9">
        <f t="shared" si="56"/>
        <v>5.3094246123857776E-3</v>
      </c>
      <c r="V490" s="4">
        <v>44893</v>
      </c>
      <c r="W490" s="3">
        <v>16</v>
      </c>
      <c r="X490" s="9">
        <f t="shared" si="57"/>
        <v>0</v>
      </c>
      <c r="AA490" s="4">
        <v>44893</v>
      </c>
      <c r="AB490" s="5">
        <v>18562.75</v>
      </c>
      <c r="AC490" s="2">
        <f t="shared" si="58"/>
        <v>2.6972005940332764E-3</v>
      </c>
      <c r="AF490" s="19">
        <f t="shared" si="52"/>
        <v>429</v>
      </c>
      <c r="AG490" s="21">
        <v>1.4726977114366779E-2</v>
      </c>
      <c r="AH490" s="21">
        <v>0.15082248470880921</v>
      </c>
    </row>
    <row r="491" spans="2:34" ht="17.850000000000001" customHeight="1">
      <c r="B491" s="4">
        <v>44890</v>
      </c>
      <c r="C491" s="5">
        <v>1178.25</v>
      </c>
      <c r="D491" s="9">
        <f t="shared" si="53"/>
        <v>-4.9527055330707932E-3</v>
      </c>
      <c r="G491" s="4">
        <v>44890</v>
      </c>
      <c r="H491" s="5">
        <v>1866</v>
      </c>
      <c r="I491" s="9">
        <f t="shared" si="54"/>
        <v>2.4026971370505787E-2</v>
      </c>
      <c r="L491" s="4">
        <v>44890</v>
      </c>
      <c r="M491" s="3">
        <v>426.2</v>
      </c>
      <c r="N491" s="9">
        <f t="shared" si="55"/>
        <v>-4.6915318711797756E-4</v>
      </c>
      <c r="Q491" s="4">
        <v>44890</v>
      </c>
      <c r="R491" s="5">
        <v>2190.27</v>
      </c>
      <c r="S491" s="9">
        <f t="shared" si="56"/>
        <v>1.1627557400796939E-2</v>
      </c>
      <c r="V491" s="4">
        <v>44890</v>
      </c>
      <c r="W491" s="3">
        <v>16</v>
      </c>
      <c r="X491" s="9">
        <f t="shared" si="57"/>
        <v>4.8009219186360662E-2</v>
      </c>
      <c r="AA491" s="4">
        <v>44890</v>
      </c>
      <c r="AB491" s="5">
        <v>18512.75</v>
      </c>
      <c r="AC491" s="2">
        <f t="shared" si="58"/>
        <v>1.548780813877488E-3</v>
      </c>
      <c r="AF491" s="19">
        <f t="shared" si="52"/>
        <v>430</v>
      </c>
      <c r="AG491" s="21">
        <v>1.8210576960967038E-2</v>
      </c>
      <c r="AH491" s="21">
        <v>0.24777885548952097</v>
      </c>
    </row>
    <row r="492" spans="2:34" ht="17.850000000000001" customHeight="1">
      <c r="B492" s="4">
        <v>44889</v>
      </c>
      <c r="C492" s="5">
        <v>1184.0999999999999</v>
      </c>
      <c r="D492" s="9">
        <f t="shared" si="53"/>
        <v>1.6476520640004957E-2</v>
      </c>
      <c r="G492" s="4">
        <v>44889</v>
      </c>
      <c r="H492" s="5">
        <v>1821.7</v>
      </c>
      <c r="I492" s="9">
        <f t="shared" si="54"/>
        <v>1.8281032037583144E-2</v>
      </c>
      <c r="L492" s="4">
        <v>44889</v>
      </c>
      <c r="M492" s="3">
        <v>426.4</v>
      </c>
      <c r="N492" s="9">
        <f t="shared" si="55"/>
        <v>-4.0957286205663222E-3</v>
      </c>
      <c r="Q492" s="4">
        <v>44889</v>
      </c>
      <c r="R492" s="5">
        <v>2164.9499999999998</v>
      </c>
      <c r="S492" s="9">
        <f t="shared" si="56"/>
        <v>-2.214687042672121E-3</v>
      </c>
      <c r="V492" s="4">
        <v>44889</v>
      </c>
      <c r="W492" s="3">
        <v>15.25</v>
      </c>
      <c r="X492" s="9">
        <f t="shared" si="57"/>
        <v>3.2840752011900187E-3</v>
      </c>
      <c r="AA492" s="4">
        <v>44889</v>
      </c>
      <c r="AB492" s="5">
        <v>18484.099999999999</v>
      </c>
      <c r="AC492" s="2">
        <f t="shared" si="58"/>
        <v>1.1801063995242344E-2</v>
      </c>
      <c r="AF492" s="19">
        <f t="shared" si="52"/>
        <v>431</v>
      </c>
      <c r="AG492" s="21">
        <v>1.8300522664752312E-2</v>
      </c>
      <c r="AH492" s="21">
        <v>0.19063663376009254</v>
      </c>
    </row>
    <row r="493" spans="2:34" ht="17.850000000000001" customHeight="1">
      <c r="B493" s="4">
        <v>44888</v>
      </c>
      <c r="C493" s="5">
        <v>1164.75</v>
      </c>
      <c r="D493" s="9">
        <f t="shared" si="53"/>
        <v>1.3701508837586999E-2</v>
      </c>
      <c r="G493" s="4">
        <v>44888</v>
      </c>
      <c r="H493" s="5">
        <v>1788.7</v>
      </c>
      <c r="I493" s="9">
        <f t="shared" si="54"/>
        <v>1.9276685234374539E-2</v>
      </c>
      <c r="L493" s="4">
        <v>44888</v>
      </c>
      <c r="M493" s="3">
        <v>428.15</v>
      </c>
      <c r="N493" s="9">
        <f t="shared" si="55"/>
        <v>2.5308824832191535E-2</v>
      </c>
      <c r="Q493" s="4">
        <v>44888</v>
      </c>
      <c r="R493" s="5">
        <v>2169.75</v>
      </c>
      <c r="S493" s="9">
        <f t="shared" si="56"/>
        <v>-9.4859180446000262E-3</v>
      </c>
      <c r="V493" s="4">
        <v>44888</v>
      </c>
      <c r="W493" s="3">
        <v>15.2</v>
      </c>
      <c r="X493" s="9">
        <f t="shared" si="57"/>
        <v>9.9174366573459242E-3</v>
      </c>
      <c r="AA493" s="4">
        <v>44888</v>
      </c>
      <c r="AB493" s="5">
        <v>18267.25</v>
      </c>
      <c r="AC493" s="2">
        <f t="shared" si="58"/>
        <v>1.2626177849523763E-3</v>
      </c>
      <c r="AF493" s="19">
        <f t="shared" si="52"/>
        <v>432</v>
      </c>
      <c r="AG493" s="21">
        <v>1.735730934864221E-2</v>
      </c>
      <c r="AH493" s="21">
        <v>0.27566816138331751</v>
      </c>
    </row>
    <row r="494" spans="2:34" ht="17.850000000000001" customHeight="1">
      <c r="B494" s="4">
        <v>44887</v>
      </c>
      <c r="C494" s="5">
        <v>1148.9000000000001</v>
      </c>
      <c r="D494" s="9">
        <f t="shared" si="53"/>
        <v>4.536342072148032E-3</v>
      </c>
      <c r="G494" s="4">
        <v>44887</v>
      </c>
      <c r="H494" s="5">
        <v>1754.55</v>
      </c>
      <c r="I494" s="9">
        <f t="shared" si="54"/>
        <v>2.9109609596570983E-3</v>
      </c>
      <c r="L494" s="4">
        <v>44887</v>
      </c>
      <c r="M494" s="3">
        <v>417.45</v>
      </c>
      <c r="N494" s="9">
        <f t="shared" si="55"/>
        <v>2.9660616024223992E-2</v>
      </c>
      <c r="Q494" s="4">
        <v>44887</v>
      </c>
      <c r="R494" s="5">
        <v>2190.4299999999998</v>
      </c>
      <c r="S494" s="9">
        <f t="shared" si="56"/>
        <v>-6.8654371734185853E-3</v>
      </c>
      <c r="V494" s="4">
        <v>44887</v>
      </c>
      <c r="W494" s="3">
        <v>15.05</v>
      </c>
      <c r="X494" s="9">
        <f t="shared" si="57"/>
        <v>-2.9462032730316105E-2</v>
      </c>
      <c r="AA494" s="4">
        <v>44887</v>
      </c>
      <c r="AB494" s="5">
        <v>18244.2</v>
      </c>
      <c r="AC494" s="2">
        <f t="shared" si="58"/>
        <v>4.6286014321959227E-3</v>
      </c>
      <c r="AF494" s="19">
        <f t="shared" si="52"/>
        <v>433</v>
      </c>
      <c r="AG494" s="21">
        <v>1.5159407036609184E-2</v>
      </c>
      <c r="AH494" s="21">
        <v>0.19144375128822388</v>
      </c>
    </row>
    <row r="495" spans="2:34" ht="17.850000000000001" customHeight="1">
      <c r="B495" s="4">
        <v>44886</v>
      </c>
      <c r="C495" s="5">
        <v>1143.7</v>
      </c>
      <c r="D495" s="9">
        <f t="shared" si="53"/>
        <v>-1.2771121844280954E-2</v>
      </c>
      <c r="G495" s="4">
        <v>44886</v>
      </c>
      <c r="H495" s="5">
        <v>1749.45</v>
      </c>
      <c r="I495" s="9">
        <f t="shared" si="54"/>
        <v>1.2336782441167747E-2</v>
      </c>
      <c r="L495" s="4">
        <v>44886</v>
      </c>
      <c r="M495" s="3">
        <v>405.25</v>
      </c>
      <c r="N495" s="9">
        <f t="shared" si="55"/>
        <v>-7.3755712347890632E-3</v>
      </c>
      <c r="Q495" s="4">
        <v>44886</v>
      </c>
      <c r="R495" s="5">
        <v>2205.52</v>
      </c>
      <c r="S495" s="9">
        <f t="shared" si="56"/>
        <v>-1.6962398435794206E-2</v>
      </c>
      <c r="V495" s="4">
        <v>44886</v>
      </c>
      <c r="W495" s="3">
        <v>15.5</v>
      </c>
      <c r="X495" s="9">
        <f t="shared" si="57"/>
        <v>0</v>
      </c>
      <c r="AA495" s="4">
        <v>44886</v>
      </c>
      <c r="AB495" s="5">
        <v>18159.95</v>
      </c>
      <c r="AC495" s="2">
        <f t="shared" si="58"/>
        <v>-8.100385417505962E-3</v>
      </c>
      <c r="AF495" s="19">
        <f t="shared" si="52"/>
        <v>434</v>
      </c>
      <c r="AG495" s="21">
        <v>1.4139034300530498E-2</v>
      </c>
      <c r="AH495" s="21">
        <v>0.15316462656473109</v>
      </c>
    </row>
    <row r="496" spans="2:34" ht="17.850000000000001" customHeight="1">
      <c r="B496" s="4">
        <v>44883</v>
      </c>
      <c r="C496" s="5">
        <v>1158.4000000000001</v>
      </c>
      <c r="D496" s="9">
        <f t="shared" si="53"/>
        <v>-3.6191336357980844E-3</v>
      </c>
      <c r="G496" s="4">
        <v>44883</v>
      </c>
      <c r="H496" s="5">
        <v>1728</v>
      </c>
      <c r="I496" s="9">
        <f t="shared" si="54"/>
        <v>-1.3993073870126677E-2</v>
      </c>
      <c r="L496" s="4">
        <v>44883</v>
      </c>
      <c r="M496" s="3">
        <v>408.25</v>
      </c>
      <c r="N496" s="9">
        <f t="shared" si="55"/>
        <v>1.7793624037640985E-2</v>
      </c>
      <c r="Q496" s="4">
        <v>44883</v>
      </c>
      <c r="R496" s="5">
        <v>2243.25</v>
      </c>
      <c r="S496" s="9">
        <f t="shared" si="56"/>
        <v>-2.1359465853387834E-2</v>
      </c>
      <c r="V496" s="4">
        <v>44883</v>
      </c>
      <c r="W496" s="3">
        <v>15.5</v>
      </c>
      <c r="X496" s="9">
        <f t="shared" si="57"/>
        <v>-9.6308930609613E-3</v>
      </c>
      <c r="AA496" s="4">
        <v>44883</v>
      </c>
      <c r="AB496" s="5">
        <v>18307.650000000001</v>
      </c>
      <c r="AC496" s="2">
        <f t="shared" si="58"/>
        <v>-1.9780888841003656E-3</v>
      </c>
      <c r="AF496" s="19">
        <f t="shared" si="52"/>
        <v>435</v>
      </c>
      <c r="AG496" s="21">
        <v>1.4681055606810718E-2</v>
      </c>
      <c r="AH496" s="21">
        <v>0.19810660154233567</v>
      </c>
    </row>
    <row r="497" spans="2:34" ht="17.850000000000001" customHeight="1">
      <c r="B497" s="4">
        <v>44882</v>
      </c>
      <c r="C497" s="5">
        <v>1162.5999999999999</v>
      </c>
      <c r="D497" s="9">
        <f t="shared" si="53"/>
        <v>-2.1480439586452162E-3</v>
      </c>
      <c r="G497" s="4">
        <v>44882</v>
      </c>
      <c r="H497" s="5">
        <v>1752.35</v>
      </c>
      <c r="I497" s="9">
        <f t="shared" si="54"/>
        <v>-1.4306395651237858E-2</v>
      </c>
      <c r="L497" s="4">
        <v>44882</v>
      </c>
      <c r="M497" s="3">
        <v>401.05</v>
      </c>
      <c r="N497" s="9">
        <f t="shared" si="55"/>
        <v>-7.5762642714944373E-3</v>
      </c>
      <c r="Q497" s="4">
        <v>44882</v>
      </c>
      <c r="R497" s="5">
        <v>2291.6799999999998</v>
      </c>
      <c r="S497" s="9">
        <f t="shared" si="56"/>
        <v>-2.7331984619120071E-2</v>
      </c>
      <c r="V497" s="4">
        <v>44882</v>
      </c>
      <c r="W497" s="3">
        <v>15.65</v>
      </c>
      <c r="X497" s="9">
        <f t="shared" si="57"/>
        <v>-2.2117805253618991E-2</v>
      </c>
      <c r="AA497" s="4">
        <v>44882</v>
      </c>
      <c r="AB497" s="5">
        <v>18343.900000000001</v>
      </c>
      <c r="AC497" s="2">
        <f t="shared" si="58"/>
        <v>-3.5778894904250048E-3</v>
      </c>
      <c r="AF497" s="19">
        <f t="shared" si="52"/>
        <v>436</v>
      </c>
      <c r="AG497" s="21">
        <v>1.4847709642989192E-2</v>
      </c>
      <c r="AH497" s="21">
        <v>0.14595321182807297</v>
      </c>
    </row>
    <row r="498" spans="2:34" ht="17.850000000000001" customHeight="1">
      <c r="B498" s="4">
        <v>44881</v>
      </c>
      <c r="C498" s="5">
        <v>1165.0999999999999</v>
      </c>
      <c r="D498" s="9">
        <f t="shared" si="53"/>
        <v>3.849657406634753E-2</v>
      </c>
      <c r="G498" s="4">
        <v>44881</v>
      </c>
      <c r="H498" s="5">
        <v>1777.6</v>
      </c>
      <c r="I498" s="9">
        <f t="shared" si="54"/>
        <v>-2.5438750265436953E-2</v>
      </c>
      <c r="L498" s="4">
        <v>44881</v>
      </c>
      <c r="M498" s="3">
        <v>404.1</v>
      </c>
      <c r="N498" s="9">
        <f t="shared" si="55"/>
        <v>2.6835466129469326E-2</v>
      </c>
      <c r="Q498" s="4">
        <v>44881</v>
      </c>
      <c r="R498" s="5">
        <v>2355.1799999999998</v>
      </c>
      <c r="S498" s="9">
        <f t="shared" si="56"/>
        <v>1.7125875087315478E-3</v>
      </c>
      <c r="V498" s="4">
        <v>44881</v>
      </c>
      <c r="W498" s="3">
        <v>16</v>
      </c>
      <c r="X498" s="9">
        <f t="shared" si="57"/>
        <v>-6.2305497506361975E-3</v>
      </c>
      <c r="AA498" s="4">
        <v>44881</v>
      </c>
      <c r="AB498" s="5">
        <v>18409.650000000001</v>
      </c>
      <c r="AC498" s="2">
        <f t="shared" si="58"/>
        <v>3.3955350399116779E-4</v>
      </c>
      <c r="AF498" s="19">
        <f t="shared" si="52"/>
        <v>437</v>
      </c>
      <c r="AG498" s="21">
        <v>1.3922054057039895E-2</v>
      </c>
      <c r="AH498" s="21">
        <v>-1.7480481180176689E-2</v>
      </c>
    </row>
    <row r="499" spans="2:34" ht="17.850000000000001" customHeight="1">
      <c r="B499" s="4">
        <v>44880</v>
      </c>
      <c r="C499" s="5">
        <v>1121.0999999999999</v>
      </c>
      <c r="D499" s="9">
        <f t="shared" si="53"/>
        <v>-1.8864732975005519E-2</v>
      </c>
      <c r="G499" s="4">
        <v>44880</v>
      </c>
      <c r="H499" s="5">
        <v>1823.4</v>
      </c>
      <c r="I499" s="9">
        <f t="shared" si="54"/>
        <v>4.892942497677407E-3</v>
      </c>
      <c r="L499" s="4">
        <v>44880</v>
      </c>
      <c r="M499" s="3">
        <v>393.4</v>
      </c>
      <c r="N499" s="9">
        <f t="shared" si="55"/>
        <v>-1.5011319408439425E-2</v>
      </c>
      <c r="Q499" s="4">
        <v>44880</v>
      </c>
      <c r="R499" s="5">
        <v>2351.15</v>
      </c>
      <c r="S499" s="9">
        <f t="shared" si="56"/>
        <v>1.4709014391121825E-2</v>
      </c>
      <c r="V499" s="4">
        <v>44880</v>
      </c>
      <c r="W499" s="3">
        <v>16.100000000000001</v>
      </c>
      <c r="X499" s="9">
        <f t="shared" si="57"/>
        <v>3.1104224143925518E-3</v>
      </c>
      <c r="AA499" s="4">
        <v>44880</v>
      </c>
      <c r="AB499" s="5">
        <v>18403.400000000001</v>
      </c>
      <c r="AC499" s="2">
        <f t="shared" si="58"/>
        <v>4.0427414446846995E-3</v>
      </c>
      <c r="AF499" s="19">
        <f t="shared" si="52"/>
        <v>438</v>
      </c>
      <c r="AG499" s="21">
        <v>1.398810688325847E-2</v>
      </c>
      <c r="AH499" s="21">
        <v>7.1144946016190883E-2</v>
      </c>
    </row>
    <row r="500" spans="2:34" ht="17.850000000000001" customHeight="1">
      <c r="B500" s="4">
        <v>44879</v>
      </c>
      <c r="C500" s="5">
        <v>1142.45</v>
      </c>
      <c r="D500" s="9">
        <f t="shared" si="53"/>
        <v>-1.9588925399212625E-2</v>
      </c>
      <c r="G500" s="4">
        <v>44879</v>
      </c>
      <c r="H500" s="5">
        <v>1814.5</v>
      </c>
      <c r="I500" s="9">
        <f t="shared" si="54"/>
        <v>-1.6398290383605321E-2</v>
      </c>
      <c r="L500" s="4">
        <v>44879</v>
      </c>
      <c r="M500" s="3">
        <v>399.35</v>
      </c>
      <c r="N500" s="9">
        <f t="shared" si="55"/>
        <v>-2.9241488777557296E-2</v>
      </c>
      <c r="Q500" s="4">
        <v>44879</v>
      </c>
      <c r="R500" s="5">
        <v>2316.8200000000002</v>
      </c>
      <c r="S500" s="9">
        <f t="shared" si="56"/>
        <v>-3.3613471695089207E-2</v>
      </c>
      <c r="V500" s="4">
        <v>44879</v>
      </c>
      <c r="W500" s="3">
        <v>16.05</v>
      </c>
      <c r="X500" s="9">
        <f t="shared" si="57"/>
        <v>3.1201273362436777E-3</v>
      </c>
      <c r="AA500" s="4">
        <v>44879</v>
      </c>
      <c r="AB500" s="5">
        <v>18329.150000000001</v>
      </c>
      <c r="AC500" s="2">
        <f t="shared" si="58"/>
        <v>-1.1205368843472386E-3</v>
      </c>
      <c r="AF500" s="19">
        <f t="shared" si="52"/>
        <v>439</v>
      </c>
      <c r="AG500" s="21">
        <v>1.4603725586523349E-2</v>
      </c>
      <c r="AH500" s="21">
        <v>8.7110793575601669E-2</v>
      </c>
    </row>
    <row r="501" spans="2:34" ht="17.850000000000001" customHeight="1">
      <c r="B501" s="4">
        <v>44876</v>
      </c>
      <c r="C501" s="5">
        <v>1165.05</v>
      </c>
      <c r="D501" s="9">
        <f t="shared" si="53"/>
        <v>-4.5061738778290929E-2</v>
      </c>
      <c r="G501" s="4">
        <v>44876</v>
      </c>
      <c r="H501" s="5">
        <v>1844.5</v>
      </c>
      <c r="I501" s="9">
        <f t="shared" si="54"/>
        <v>2.4477130251296803E-2</v>
      </c>
      <c r="L501" s="4">
        <v>44876</v>
      </c>
      <c r="M501" s="3">
        <v>411.2</v>
      </c>
      <c r="N501" s="9">
        <f t="shared" si="55"/>
        <v>2.0887846283546896E-2</v>
      </c>
      <c r="Q501" s="4">
        <v>44876</v>
      </c>
      <c r="R501" s="5">
        <v>2396.02</v>
      </c>
      <c r="S501" s="9">
        <f t="shared" si="56"/>
        <v>-5.6517311596634623E-3</v>
      </c>
      <c r="V501" s="4">
        <v>44876</v>
      </c>
      <c r="W501" s="3">
        <v>16</v>
      </c>
      <c r="X501" s="9">
        <f t="shared" si="57"/>
        <v>-6.2305497506361975E-3</v>
      </c>
      <c r="AA501" s="4">
        <v>44876</v>
      </c>
      <c r="AB501" s="5">
        <v>18349.7</v>
      </c>
      <c r="AC501" s="2">
        <f t="shared" si="58"/>
        <v>1.7676026972224347E-2</v>
      </c>
      <c r="AF501" s="19">
        <f t="shared" si="52"/>
        <v>440</v>
      </c>
      <c r="AG501" s="21">
        <v>1.4397841810856951E-2</v>
      </c>
      <c r="AH501" s="21">
        <v>0.17915937226291689</v>
      </c>
    </row>
    <row r="502" spans="2:34" ht="17.850000000000001" customHeight="1">
      <c r="B502" s="4">
        <v>44875</v>
      </c>
      <c r="C502" s="5">
        <v>1218.75</v>
      </c>
      <c r="D502" s="9">
        <f t="shared" si="53"/>
        <v>-3.9715899646913357E-3</v>
      </c>
      <c r="G502" s="4">
        <v>44875</v>
      </c>
      <c r="H502" s="5">
        <v>1799.9</v>
      </c>
      <c r="I502" s="9">
        <f t="shared" si="54"/>
        <v>-8.1063952885334113E-3</v>
      </c>
      <c r="L502" s="4">
        <v>44875</v>
      </c>
      <c r="M502" s="3">
        <v>402.7</v>
      </c>
      <c r="N502" s="9">
        <f t="shared" si="55"/>
        <v>-2.9604608497963893E-2</v>
      </c>
      <c r="Q502" s="4">
        <v>44875</v>
      </c>
      <c r="R502" s="5">
        <v>2409.6</v>
      </c>
      <c r="S502" s="9">
        <f t="shared" si="56"/>
        <v>1.8360137915468169E-3</v>
      </c>
      <c r="V502" s="4">
        <v>44875</v>
      </c>
      <c r="W502" s="3">
        <v>16.100000000000001</v>
      </c>
      <c r="X502" s="9">
        <f t="shared" si="57"/>
        <v>-2.1506205220963505E-2</v>
      </c>
      <c r="AA502" s="4">
        <v>44875</v>
      </c>
      <c r="AB502" s="5">
        <v>18028.2</v>
      </c>
      <c r="AC502" s="2">
        <f t="shared" si="58"/>
        <v>-7.1189626676594429E-3</v>
      </c>
      <c r="AF502" s="19">
        <f t="shared" si="52"/>
        <v>441</v>
      </c>
      <c r="AG502" s="21">
        <v>1.6214340671654327E-2</v>
      </c>
      <c r="AH502" s="21">
        <v>0.29493363281817109</v>
      </c>
    </row>
    <row r="503" spans="2:34" ht="17.850000000000001" customHeight="1">
      <c r="B503" s="4">
        <v>44874</v>
      </c>
      <c r="C503" s="5">
        <v>1223.5999999999999</v>
      </c>
      <c r="D503" s="9">
        <f t="shared" si="53"/>
        <v>6.518420128705885E-3</v>
      </c>
      <c r="G503" s="4">
        <v>44874</v>
      </c>
      <c r="H503" s="5">
        <v>1814.55</v>
      </c>
      <c r="I503" s="9">
        <f t="shared" si="54"/>
        <v>-1.0007349065318883E-2</v>
      </c>
      <c r="L503" s="4">
        <v>44874</v>
      </c>
      <c r="M503" s="3">
        <v>414.8</v>
      </c>
      <c r="N503" s="9">
        <f t="shared" si="55"/>
        <v>5.3223796917608424E-2</v>
      </c>
      <c r="Q503" s="4">
        <v>44874</v>
      </c>
      <c r="R503" s="5">
        <v>2405.1799999999998</v>
      </c>
      <c r="S503" s="9">
        <f t="shared" si="56"/>
        <v>3.0313905139444973E-3</v>
      </c>
      <c r="V503" s="4">
        <v>44874</v>
      </c>
      <c r="W503" s="3">
        <v>16.45</v>
      </c>
      <c r="X503" s="9">
        <f t="shared" si="57"/>
        <v>-2.4025179586989989E-2</v>
      </c>
      <c r="AA503" s="4">
        <v>44874</v>
      </c>
      <c r="AB503" s="5">
        <v>18157</v>
      </c>
      <c r="AC503" s="2">
        <f t="shared" si="58"/>
        <v>-2.5192671149599894E-3</v>
      </c>
      <c r="AF503" s="19">
        <f t="shared" si="52"/>
        <v>442</v>
      </c>
      <c r="AG503" s="21">
        <v>1.4178580508675528E-2</v>
      </c>
      <c r="AH503" s="21">
        <v>7.494407874563469E-2</v>
      </c>
    </row>
    <row r="504" spans="2:34" ht="17.850000000000001" customHeight="1">
      <c r="B504" s="4">
        <v>44872</v>
      </c>
      <c r="C504" s="5">
        <v>1215.6500000000001</v>
      </c>
      <c r="D504" s="9">
        <f t="shared" si="53"/>
        <v>-8.5187065507667074E-3</v>
      </c>
      <c r="G504" s="4">
        <v>44872</v>
      </c>
      <c r="H504" s="5">
        <v>1832.8</v>
      </c>
      <c r="I504" s="9">
        <f t="shared" si="54"/>
        <v>1.3103299538069384E-3</v>
      </c>
      <c r="L504" s="4">
        <v>44872</v>
      </c>
      <c r="M504" s="3">
        <v>393.3</v>
      </c>
      <c r="N504" s="9">
        <f t="shared" si="55"/>
        <v>1.8346784422491109E-2</v>
      </c>
      <c r="Q504" s="4">
        <v>44872</v>
      </c>
      <c r="R504" s="5">
        <v>2397.9</v>
      </c>
      <c r="S504" s="9">
        <f t="shared" si="56"/>
        <v>2.1613097938176229E-2</v>
      </c>
      <c r="V504" s="4">
        <v>44872</v>
      </c>
      <c r="W504" s="3">
        <v>16.850000000000001</v>
      </c>
      <c r="X504" s="9">
        <f t="shared" si="57"/>
        <v>2.97177038915748E-3</v>
      </c>
      <c r="AA504" s="4">
        <v>44872</v>
      </c>
      <c r="AB504" s="5">
        <v>18202.8</v>
      </c>
      <c r="AC504" s="2">
        <f t="shared" si="58"/>
        <v>4.7164249274147217E-3</v>
      </c>
      <c r="AF504" s="19">
        <f t="shared" si="52"/>
        <v>443</v>
      </c>
      <c r="AG504" s="21">
        <v>1.8001119506814326E-2</v>
      </c>
      <c r="AH504" s="21">
        <v>0.16200323854479282</v>
      </c>
    </row>
    <row r="505" spans="2:34" ht="17.850000000000001" customHeight="1">
      <c r="B505" s="4">
        <v>44869</v>
      </c>
      <c r="C505" s="5">
        <v>1226.05</v>
      </c>
      <c r="D505" s="9">
        <f t="shared" si="53"/>
        <v>3.0632899155919632E-3</v>
      </c>
      <c r="G505" s="4">
        <v>44869</v>
      </c>
      <c r="H505" s="5">
        <v>1830.4</v>
      </c>
      <c r="I505" s="9">
        <f t="shared" si="54"/>
        <v>2.7247227737931572E-2</v>
      </c>
      <c r="L505" s="4">
        <v>44869</v>
      </c>
      <c r="M505" s="3">
        <v>386.15</v>
      </c>
      <c r="N505" s="9">
        <f t="shared" si="55"/>
        <v>1.0020254312905709E-2</v>
      </c>
      <c r="Q505" s="4">
        <v>44869</v>
      </c>
      <c r="R505" s="5">
        <v>2346.63</v>
      </c>
      <c r="S505" s="9">
        <f t="shared" si="56"/>
        <v>-7.2267780574690674E-3</v>
      </c>
      <c r="V505" s="4">
        <v>44869</v>
      </c>
      <c r="W505" s="3">
        <v>16.8</v>
      </c>
      <c r="X505" s="9">
        <f t="shared" si="57"/>
        <v>4.8790164169432049E-2</v>
      </c>
      <c r="AA505" s="4">
        <v>44869</v>
      </c>
      <c r="AB505" s="5">
        <v>18117.150000000001</v>
      </c>
      <c r="AC505" s="2">
        <f t="shared" si="58"/>
        <v>3.5637453962944995E-3</v>
      </c>
      <c r="AF505" s="19">
        <f t="shared" si="52"/>
        <v>444</v>
      </c>
      <c r="AG505" s="21">
        <v>1.6238101591829521E-2</v>
      </c>
      <c r="AH505" s="21">
        <v>0.10235138210723529</v>
      </c>
    </row>
    <row r="506" spans="2:34" ht="17.850000000000001" customHeight="1">
      <c r="B506" s="4">
        <v>44868</v>
      </c>
      <c r="C506" s="5">
        <v>1222.3</v>
      </c>
      <c r="D506" s="9">
        <f t="shared" si="53"/>
        <v>-1.0862817612757935E-2</v>
      </c>
      <c r="G506" s="4">
        <v>44868</v>
      </c>
      <c r="H506" s="5">
        <v>1781.2</v>
      </c>
      <c r="I506" s="9">
        <f t="shared" si="54"/>
        <v>9.6749926113114809E-3</v>
      </c>
      <c r="L506" s="4">
        <v>44868</v>
      </c>
      <c r="M506" s="3">
        <v>382.3</v>
      </c>
      <c r="N506" s="9">
        <f t="shared" si="55"/>
        <v>-5.3479550927739228E-3</v>
      </c>
      <c r="Q506" s="4">
        <v>44868</v>
      </c>
      <c r="R506" s="5">
        <v>2363.65</v>
      </c>
      <c r="S506" s="9">
        <f t="shared" si="56"/>
        <v>1.9243479183074778E-2</v>
      </c>
      <c r="V506" s="4">
        <v>44868</v>
      </c>
      <c r="W506" s="3">
        <v>16</v>
      </c>
      <c r="X506" s="9">
        <f t="shared" si="57"/>
        <v>-6.2305497506361975E-3</v>
      </c>
      <c r="AA506" s="4">
        <v>44868</v>
      </c>
      <c r="AB506" s="5">
        <v>18052.7</v>
      </c>
      <c r="AC506" s="2">
        <f t="shared" si="58"/>
        <v>-1.6687172048770696E-3</v>
      </c>
      <c r="AF506" s="19">
        <f t="shared" si="52"/>
        <v>445</v>
      </c>
      <c r="AG506" s="21">
        <v>1.5041353712367846E-2</v>
      </c>
      <c r="AH506" s="21">
        <v>0.18340306690441155</v>
      </c>
    </row>
    <row r="507" spans="2:34" ht="17.850000000000001" customHeight="1">
      <c r="B507" s="4">
        <v>44867</v>
      </c>
      <c r="C507" s="5">
        <v>1235.6500000000001</v>
      </c>
      <c r="D507" s="9">
        <f t="shared" si="53"/>
        <v>1.6647330470410143E-2</v>
      </c>
      <c r="G507" s="4">
        <v>44867</v>
      </c>
      <c r="H507" s="5">
        <v>1764.05</v>
      </c>
      <c r="I507" s="9">
        <f t="shared" si="54"/>
        <v>2.551273524532162E-4</v>
      </c>
      <c r="L507" s="4">
        <v>44867</v>
      </c>
      <c r="M507" s="3">
        <v>384.35</v>
      </c>
      <c r="N507" s="9">
        <f t="shared" si="55"/>
        <v>9.1104320741419329E-4</v>
      </c>
      <c r="Q507" s="4">
        <v>44867</v>
      </c>
      <c r="R507" s="5">
        <v>2318.6</v>
      </c>
      <c r="S507" s="9">
        <f t="shared" si="56"/>
        <v>7.2052174066331801E-4</v>
      </c>
      <c r="V507" s="4">
        <v>44867</v>
      </c>
      <c r="W507" s="3">
        <v>16.100000000000001</v>
      </c>
      <c r="X507" s="9">
        <f t="shared" si="57"/>
        <v>3.1104224143925518E-3</v>
      </c>
      <c r="AA507" s="4">
        <v>44867</v>
      </c>
      <c r="AB507" s="5">
        <v>18082.849999999999</v>
      </c>
      <c r="AC507" s="2">
        <f t="shared" si="58"/>
        <v>-3.4531097777932285E-3</v>
      </c>
      <c r="AF507" s="19">
        <f t="shared" si="52"/>
        <v>446</v>
      </c>
      <c r="AG507" s="21">
        <v>1.5919752085703041E-2</v>
      </c>
      <c r="AH507" s="21">
        <v>0.14287366715073621</v>
      </c>
    </row>
    <row r="508" spans="2:34" ht="17.850000000000001" customHeight="1">
      <c r="B508" s="4">
        <v>44866</v>
      </c>
      <c r="C508" s="5">
        <v>1215.25</v>
      </c>
      <c r="D508" s="9">
        <f t="shared" si="53"/>
        <v>-4.2288569169498099E-3</v>
      </c>
      <c r="G508" s="4">
        <v>44866</v>
      </c>
      <c r="H508" s="5">
        <v>1763.6</v>
      </c>
      <c r="I508" s="9">
        <f t="shared" si="54"/>
        <v>-6.4432484257336796E-3</v>
      </c>
      <c r="L508" s="4">
        <v>44866</v>
      </c>
      <c r="M508" s="3">
        <v>384</v>
      </c>
      <c r="N508" s="9">
        <f t="shared" si="55"/>
        <v>7.3183808076799223E-3</v>
      </c>
      <c r="Q508" s="4">
        <v>44866</v>
      </c>
      <c r="R508" s="5">
        <v>2316.9299999999998</v>
      </c>
      <c r="S508" s="9">
        <f t="shared" si="56"/>
        <v>9.9678110333956751E-3</v>
      </c>
      <c r="V508" s="4">
        <v>44866</v>
      </c>
      <c r="W508" s="3">
        <v>16.05</v>
      </c>
      <c r="X508" s="9">
        <f t="shared" si="57"/>
        <v>-3.1104224143925024E-3</v>
      </c>
      <c r="AA508" s="4">
        <v>44866</v>
      </c>
      <c r="AB508" s="5">
        <v>18145.400000000001</v>
      </c>
      <c r="AC508" s="2">
        <f t="shared" si="58"/>
        <v>7.3677789761327165E-3</v>
      </c>
      <c r="AF508" s="19">
        <f t="shared" si="52"/>
        <v>447</v>
      </c>
      <c r="AG508" s="21">
        <v>1.4977259922724426E-2</v>
      </c>
      <c r="AH508" s="21">
        <v>6.0918334735115362E-2</v>
      </c>
    </row>
    <row r="509" spans="2:34" ht="17.850000000000001" customHeight="1">
      <c r="B509" s="4">
        <v>44865</v>
      </c>
      <c r="C509" s="5">
        <v>1220.4000000000001</v>
      </c>
      <c r="D509" s="9">
        <f t="shared" si="53"/>
        <v>-9.8280106190797782E-4</v>
      </c>
      <c r="G509" s="4">
        <v>44865</v>
      </c>
      <c r="H509" s="5">
        <v>1775</v>
      </c>
      <c r="I509" s="9">
        <f t="shared" si="54"/>
        <v>1.9484368086860097E-2</v>
      </c>
      <c r="L509" s="4">
        <v>44865</v>
      </c>
      <c r="M509" s="3">
        <v>381.2</v>
      </c>
      <c r="N509" s="9">
        <f t="shared" si="55"/>
        <v>-3.0122477101871929E-3</v>
      </c>
      <c r="Q509" s="4">
        <v>44865</v>
      </c>
      <c r="R509" s="5">
        <v>2293.9499999999998</v>
      </c>
      <c r="S509" s="9">
        <f t="shared" si="56"/>
        <v>1.0451339093656347E-2</v>
      </c>
      <c r="V509" s="4">
        <v>44865</v>
      </c>
      <c r="W509" s="3">
        <v>16.100000000000001</v>
      </c>
      <c r="X509" s="9">
        <f t="shared" si="57"/>
        <v>6.2305497506361628E-3</v>
      </c>
      <c r="AA509" s="4">
        <v>44865</v>
      </c>
      <c r="AB509" s="5">
        <v>18012.2</v>
      </c>
      <c r="AC509" s="2">
        <f t="shared" si="58"/>
        <v>1.2592696923282446E-2</v>
      </c>
      <c r="AF509" s="19">
        <f t="shared" si="52"/>
        <v>448</v>
      </c>
      <c r="AG509" s="21">
        <v>1.7286410506126951E-2</v>
      </c>
      <c r="AH509" s="21">
        <v>9.09944165161123E-2</v>
      </c>
    </row>
    <row r="510" spans="2:34" ht="17.850000000000001" customHeight="1">
      <c r="B510" s="4">
        <v>44862</v>
      </c>
      <c r="C510" s="5">
        <v>1221.5999999999999</v>
      </c>
      <c r="D510" s="9">
        <f t="shared" si="53"/>
        <v>-9.0005324572179615E-4</v>
      </c>
      <c r="G510" s="4">
        <v>44862</v>
      </c>
      <c r="H510" s="5">
        <v>1740.75</v>
      </c>
      <c r="I510" s="9">
        <f t="shared" si="54"/>
        <v>2.0126516282194264E-3</v>
      </c>
      <c r="L510" s="4">
        <v>44862</v>
      </c>
      <c r="M510" s="3">
        <v>382.35</v>
      </c>
      <c r="N510" s="9">
        <f t="shared" si="55"/>
        <v>-1.2863167030472373E-2</v>
      </c>
      <c r="Q510" s="4">
        <v>44862</v>
      </c>
      <c r="R510" s="5">
        <v>2270.1</v>
      </c>
      <c r="S510" s="9">
        <f t="shared" si="56"/>
        <v>-8.1032849785313051E-3</v>
      </c>
      <c r="V510" s="4">
        <v>44862</v>
      </c>
      <c r="W510" s="3">
        <v>16</v>
      </c>
      <c r="X510" s="9">
        <f t="shared" si="57"/>
        <v>-9.3313274288841924E-3</v>
      </c>
      <c r="AA510" s="4">
        <v>44862</v>
      </c>
      <c r="AB510" s="5">
        <v>17786.8</v>
      </c>
      <c r="AC510" s="2">
        <f t="shared" si="58"/>
        <v>2.8065749095631263E-3</v>
      </c>
      <c r="AF510" s="19">
        <f t="shared" si="52"/>
        <v>449</v>
      </c>
      <c r="AG510" s="21">
        <v>1.5075293255635844E-2</v>
      </c>
      <c r="AH510" s="21">
        <v>0.21443965038201468</v>
      </c>
    </row>
    <row r="511" spans="2:34" ht="17.850000000000001" customHeight="1">
      <c r="B511" s="4">
        <v>44861</v>
      </c>
      <c r="C511" s="5">
        <v>1222.7</v>
      </c>
      <c r="D511" s="9">
        <f t="shared" si="53"/>
        <v>4.1387564968800852E-3</v>
      </c>
      <c r="G511" s="4">
        <v>44861</v>
      </c>
      <c r="H511" s="5">
        <v>1737.25</v>
      </c>
      <c r="I511" s="9">
        <f t="shared" si="54"/>
        <v>5.946556406653522E-3</v>
      </c>
      <c r="L511" s="4">
        <v>44861</v>
      </c>
      <c r="M511" s="3">
        <v>387.3</v>
      </c>
      <c r="N511" s="9">
        <f t="shared" si="55"/>
        <v>-2.5114456558434528E-2</v>
      </c>
      <c r="Q511" s="4">
        <v>44861</v>
      </c>
      <c r="R511" s="5">
        <v>2288.5700000000002</v>
      </c>
      <c r="S511" s="9">
        <f t="shared" si="56"/>
        <v>3.6800646112066265E-2</v>
      </c>
      <c r="V511" s="4">
        <v>44861</v>
      </c>
      <c r="W511" s="3">
        <v>16.149999999999999</v>
      </c>
      <c r="X511" s="9">
        <f t="shared" si="57"/>
        <v>-9.2450581440512731E-3</v>
      </c>
      <c r="AA511" s="4">
        <v>44861</v>
      </c>
      <c r="AB511" s="5">
        <v>17736.95</v>
      </c>
      <c r="AC511" s="2">
        <f t="shared" si="58"/>
        <v>4.5545422059832148E-3</v>
      </c>
      <c r="AF511" s="19">
        <f t="shared" ref="AF511:AF574" si="59">AF510+1</f>
        <v>450</v>
      </c>
      <c r="AG511" s="21">
        <v>1.6263459339728364E-2</v>
      </c>
      <c r="AH511" s="21">
        <v>5.0324866923814333E-2</v>
      </c>
    </row>
    <row r="512" spans="2:34" ht="17.850000000000001" customHeight="1">
      <c r="B512" s="4">
        <v>44859</v>
      </c>
      <c r="C512" s="5">
        <v>1217.6500000000001</v>
      </c>
      <c r="D512" s="9">
        <f t="shared" si="53"/>
        <v>-8.8304404390003085E-3</v>
      </c>
      <c r="G512" s="4">
        <v>44859</v>
      </c>
      <c r="H512" s="5">
        <v>1726.95</v>
      </c>
      <c r="I512" s="9">
        <f t="shared" si="54"/>
        <v>6.5065439990392116E-3</v>
      </c>
      <c r="L512" s="4">
        <v>44859</v>
      </c>
      <c r="M512" s="3">
        <v>397.15</v>
      </c>
      <c r="N512" s="9">
        <f t="shared" si="55"/>
        <v>4.416132342624543E-3</v>
      </c>
      <c r="Q512" s="4">
        <v>44859</v>
      </c>
      <c r="R512" s="5">
        <v>2205.88</v>
      </c>
      <c r="S512" s="9">
        <f t="shared" si="56"/>
        <v>1.018826874524696E-2</v>
      </c>
      <c r="V512" s="4">
        <v>44859</v>
      </c>
      <c r="W512" s="3">
        <v>16.3</v>
      </c>
      <c r="X512" s="9">
        <f t="shared" si="57"/>
        <v>-1.5220994010355243E-2</v>
      </c>
      <c r="AA512" s="4">
        <v>44859</v>
      </c>
      <c r="AB512" s="5">
        <v>17656.349999999999</v>
      </c>
      <c r="AC512" s="2">
        <f t="shared" si="58"/>
        <v>-4.2049283283901789E-3</v>
      </c>
      <c r="AF512" s="19">
        <f t="shared" si="59"/>
        <v>451</v>
      </c>
      <c r="AG512" s="21">
        <v>1.9537972423765895E-2</v>
      </c>
      <c r="AH512" s="21">
        <v>0.3767621733771303</v>
      </c>
    </row>
    <row r="513" spans="2:34" ht="17.850000000000001" customHeight="1">
      <c r="B513" s="4">
        <v>44858</v>
      </c>
      <c r="C513" s="5">
        <v>1228.45</v>
      </c>
      <c r="D513" s="9">
        <f t="shared" si="53"/>
        <v>1.6290547164806577E-2</v>
      </c>
      <c r="G513" s="4">
        <v>44858</v>
      </c>
      <c r="H513" s="5">
        <v>1715.75</v>
      </c>
      <c r="I513" s="9">
        <f t="shared" si="54"/>
        <v>6.1678968976887748E-3</v>
      </c>
      <c r="L513" s="4">
        <v>44858</v>
      </c>
      <c r="M513" s="3">
        <v>395.4</v>
      </c>
      <c r="N513" s="9">
        <f t="shared" si="55"/>
        <v>2.6784455012457957E-2</v>
      </c>
      <c r="Q513" s="4">
        <v>44858</v>
      </c>
      <c r="R513" s="5">
        <v>2183.52</v>
      </c>
      <c r="S513" s="9">
        <f t="shared" si="56"/>
        <v>9.347079718329248E-4</v>
      </c>
      <c r="V513" s="4">
        <v>44858</v>
      </c>
      <c r="W513" s="3">
        <v>16.55</v>
      </c>
      <c r="X513" s="9">
        <f t="shared" si="57"/>
        <v>1.2158204479809363E-2</v>
      </c>
      <c r="AA513" s="4">
        <v>44858</v>
      </c>
      <c r="AB513" s="5">
        <v>17730.75</v>
      </c>
      <c r="AC513" s="2">
        <f t="shared" si="58"/>
        <v>8.7490167091534895E-3</v>
      </c>
      <c r="AF513" s="19">
        <f t="shared" si="59"/>
        <v>452</v>
      </c>
      <c r="AG513" s="21">
        <v>1.5634375939413286E-2</v>
      </c>
      <c r="AH513" s="21">
        <v>0.13757876810202407</v>
      </c>
    </row>
    <row r="514" spans="2:34" ht="17.850000000000001" customHeight="1">
      <c r="B514" s="4">
        <v>44855</v>
      </c>
      <c r="C514" s="5">
        <v>1208.5999999999999</v>
      </c>
      <c r="D514" s="9">
        <f t="shared" si="53"/>
        <v>-2.2013081501206705E-2</v>
      </c>
      <c r="G514" s="4">
        <v>44855</v>
      </c>
      <c r="H514" s="5">
        <v>1705.2</v>
      </c>
      <c r="I514" s="9">
        <f t="shared" si="54"/>
        <v>-1.9253981557454367E-2</v>
      </c>
      <c r="L514" s="4">
        <v>44855</v>
      </c>
      <c r="M514" s="3">
        <v>384.95</v>
      </c>
      <c r="N514" s="9">
        <f t="shared" si="55"/>
        <v>-3.5346582363624805E-2</v>
      </c>
      <c r="Q514" s="4">
        <v>44855</v>
      </c>
      <c r="R514" s="5">
        <v>2181.48</v>
      </c>
      <c r="S514" s="9">
        <f t="shared" si="56"/>
        <v>-1.2051879477916921E-2</v>
      </c>
      <c r="V514" s="4">
        <v>44855</v>
      </c>
      <c r="W514" s="3">
        <v>16.350000000000001</v>
      </c>
      <c r="X514" s="9">
        <f t="shared" si="57"/>
        <v>1.5408625352845061E-2</v>
      </c>
      <c r="AA514" s="4">
        <v>44855</v>
      </c>
      <c r="AB514" s="5">
        <v>17576.3</v>
      </c>
      <c r="AC514" s="2">
        <f t="shared" si="58"/>
        <v>7.0289770325899842E-4</v>
      </c>
      <c r="AF514" s="19">
        <f t="shared" si="59"/>
        <v>453</v>
      </c>
      <c r="AG514" s="21">
        <v>1.9595303559515703E-2</v>
      </c>
      <c r="AH514" s="21">
        <v>0.40582628355251071</v>
      </c>
    </row>
    <row r="515" spans="2:34" ht="17.850000000000001" customHeight="1">
      <c r="B515" s="4">
        <v>44854</v>
      </c>
      <c r="C515" s="5">
        <v>1235.5</v>
      </c>
      <c r="D515" s="9">
        <f t="shared" si="53"/>
        <v>3.6429135615677658E-4</v>
      </c>
      <c r="G515" s="4">
        <v>44854</v>
      </c>
      <c r="H515" s="5">
        <v>1738.35</v>
      </c>
      <c r="I515" s="9">
        <f t="shared" si="54"/>
        <v>-2.4322835641645439E-2</v>
      </c>
      <c r="L515" s="4">
        <v>44854</v>
      </c>
      <c r="M515" s="3">
        <v>398.8</v>
      </c>
      <c r="N515" s="9">
        <f t="shared" si="55"/>
        <v>5.6579015583545561E-3</v>
      </c>
      <c r="Q515" s="4">
        <v>44854</v>
      </c>
      <c r="R515" s="5">
        <v>2207.9299999999998</v>
      </c>
      <c r="S515" s="9">
        <f t="shared" si="56"/>
        <v>-1.7215637790679486E-2</v>
      </c>
      <c r="V515" s="4">
        <v>44854</v>
      </c>
      <c r="W515" s="3">
        <v>16.100000000000001</v>
      </c>
      <c r="X515" s="9">
        <f t="shared" si="57"/>
        <v>-1.5408625352845068E-2</v>
      </c>
      <c r="AA515" s="4">
        <v>44854</v>
      </c>
      <c r="AB515" s="5">
        <v>17563.95</v>
      </c>
      <c r="AC515" s="2">
        <f t="shared" si="58"/>
        <v>2.9478699197255992E-3</v>
      </c>
      <c r="AF515" s="19">
        <f t="shared" si="59"/>
        <v>454</v>
      </c>
      <c r="AG515" s="21">
        <v>1.8212115385879617E-2</v>
      </c>
      <c r="AH515" s="21">
        <v>0.21226066399315494</v>
      </c>
    </row>
    <row r="516" spans="2:34" ht="17.850000000000001" customHeight="1">
      <c r="B516" s="4">
        <v>44853</v>
      </c>
      <c r="C516" s="5">
        <v>1235.05</v>
      </c>
      <c r="D516" s="9">
        <f t="shared" ref="D516:D579" si="60">LN(C516/C517)</f>
        <v>1.5544671546395741E-2</v>
      </c>
      <c r="G516" s="4">
        <v>44853</v>
      </c>
      <c r="H516" s="5">
        <v>1781.15</v>
      </c>
      <c r="I516" s="9">
        <f t="shared" ref="I516:I579" si="61">LN(H516/H517)</f>
        <v>3.107610806097421E-2</v>
      </c>
      <c r="L516" s="4">
        <v>44853</v>
      </c>
      <c r="M516" s="3">
        <v>396.55</v>
      </c>
      <c r="N516" s="9">
        <f t="shared" ref="N516:N579" si="62">LN(M516/M517)</f>
        <v>2.1410273677639327E-2</v>
      </c>
      <c r="Q516" s="4">
        <v>44853</v>
      </c>
      <c r="R516" s="5">
        <v>2246.27</v>
      </c>
      <c r="S516" s="9">
        <f t="shared" ref="S516:S579" si="63">LN(R516/R517)</f>
        <v>-3.8789101502116527E-3</v>
      </c>
      <c r="V516" s="4">
        <v>44853</v>
      </c>
      <c r="W516" s="3">
        <v>16.350000000000001</v>
      </c>
      <c r="X516" s="9">
        <f t="shared" ref="X516:X579" si="64">LN(W516/W517)</f>
        <v>-1.5174798019235115E-2</v>
      </c>
      <c r="AA516" s="4">
        <v>44853</v>
      </c>
      <c r="AB516" s="5">
        <v>17512.25</v>
      </c>
      <c r="AC516" s="2">
        <f t="shared" ref="AC516:AC579" si="65">LN(AB516/AB517)</f>
        <v>1.4457475831908754E-3</v>
      </c>
      <c r="AF516" s="19">
        <f t="shared" si="59"/>
        <v>455</v>
      </c>
      <c r="AG516" s="21">
        <v>1.6781117316750756E-2</v>
      </c>
      <c r="AH516" s="21">
        <v>0.24494021743312633</v>
      </c>
    </row>
    <row r="517" spans="2:34" ht="17.850000000000001" customHeight="1">
      <c r="B517" s="4">
        <v>44852</v>
      </c>
      <c r="C517" s="5">
        <v>1216</v>
      </c>
      <c r="D517" s="9">
        <f t="shared" si="60"/>
        <v>-5.4129550685126432E-3</v>
      </c>
      <c r="G517" s="4">
        <v>44852</v>
      </c>
      <c r="H517" s="5">
        <v>1726.65</v>
      </c>
      <c r="I517" s="9">
        <f t="shared" si="61"/>
        <v>2.2253721904075905E-2</v>
      </c>
      <c r="L517" s="4">
        <v>44852</v>
      </c>
      <c r="M517" s="3">
        <v>388.15</v>
      </c>
      <c r="N517" s="9">
        <f t="shared" si="62"/>
        <v>1.872372993267063E-2</v>
      </c>
      <c r="Q517" s="4">
        <v>44852</v>
      </c>
      <c r="R517" s="5">
        <v>2255</v>
      </c>
      <c r="S517" s="9">
        <f t="shared" si="63"/>
        <v>2.9696017863603021E-2</v>
      </c>
      <c r="V517" s="4">
        <v>44852</v>
      </c>
      <c r="W517" s="3">
        <v>16.600000000000001</v>
      </c>
      <c r="X517" s="9">
        <f t="shared" si="64"/>
        <v>2.4391453124159263E-2</v>
      </c>
      <c r="AA517" s="4">
        <v>44852</v>
      </c>
      <c r="AB517" s="5">
        <v>17486.95</v>
      </c>
      <c r="AC517" s="2">
        <f t="shared" si="65"/>
        <v>1.0066538543434379E-2</v>
      </c>
      <c r="AF517" s="19">
        <f t="shared" si="59"/>
        <v>456</v>
      </c>
      <c r="AG517" s="21">
        <v>1.4327188432219265E-2</v>
      </c>
      <c r="AH517" s="21">
        <v>6.9136934914089426E-2</v>
      </c>
    </row>
    <row r="518" spans="2:34" ht="17.850000000000001" customHeight="1">
      <c r="B518" s="4">
        <v>44851</v>
      </c>
      <c r="C518" s="5">
        <v>1222.5999999999999</v>
      </c>
      <c r="D518" s="9">
        <f t="shared" si="60"/>
        <v>3.2770797802310807E-3</v>
      </c>
      <c r="G518" s="4">
        <v>44851</v>
      </c>
      <c r="H518" s="5">
        <v>1688.65</v>
      </c>
      <c r="I518" s="9">
        <f t="shared" si="61"/>
        <v>-1.9523167770061926E-3</v>
      </c>
      <c r="L518" s="4">
        <v>44851</v>
      </c>
      <c r="M518" s="3">
        <v>380.95</v>
      </c>
      <c r="N518" s="9">
        <f t="shared" si="62"/>
        <v>1.0157728654707085E-2</v>
      </c>
      <c r="Q518" s="4">
        <v>44851</v>
      </c>
      <c r="R518" s="5">
        <v>2189.02</v>
      </c>
      <c r="S518" s="9">
        <f t="shared" si="63"/>
        <v>1.0234836515536734E-2</v>
      </c>
      <c r="V518" s="4">
        <v>44851</v>
      </c>
      <c r="W518" s="3">
        <v>16.2</v>
      </c>
      <c r="X518" s="9">
        <f t="shared" si="64"/>
        <v>0</v>
      </c>
      <c r="AA518" s="4">
        <v>44851</v>
      </c>
      <c r="AB518" s="5">
        <v>17311.8</v>
      </c>
      <c r="AC518" s="2">
        <f t="shared" si="65"/>
        <v>7.3107072473373395E-3</v>
      </c>
      <c r="AF518" s="19">
        <f t="shared" si="59"/>
        <v>457</v>
      </c>
      <c r="AG518" s="21">
        <v>1.6120451846151185E-2</v>
      </c>
      <c r="AH518" s="21">
        <v>0.1104705940818865</v>
      </c>
    </row>
    <row r="519" spans="2:34" ht="17.850000000000001" customHeight="1">
      <c r="B519" s="4">
        <v>44848</v>
      </c>
      <c r="C519" s="5">
        <v>1218.5999999999999</v>
      </c>
      <c r="D519" s="9">
        <f t="shared" si="60"/>
        <v>-2.9498546464212347E-3</v>
      </c>
      <c r="G519" s="4">
        <v>44848</v>
      </c>
      <c r="H519" s="5">
        <v>1691.95</v>
      </c>
      <c r="I519" s="9">
        <f t="shared" si="61"/>
        <v>-4.0992728857578787E-3</v>
      </c>
      <c r="L519" s="4">
        <v>44848</v>
      </c>
      <c r="M519" s="3">
        <v>377.1</v>
      </c>
      <c r="N519" s="9">
        <f t="shared" si="62"/>
        <v>-1.5785647442291856E-2</v>
      </c>
      <c r="Q519" s="4">
        <v>44848</v>
      </c>
      <c r="R519" s="5">
        <v>2166.73</v>
      </c>
      <c r="S519" s="9">
        <f t="shared" si="63"/>
        <v>-6.6881574055041157E-3</v>
      </c>
      <c r="V519" s="4">
        <v>44848</v>
      </c>
      <c r="W519" s="3">
        <v>16.2</v>
      </c>
      <c r="X519" s="9">
        <f t="shared" si="64"/>
        <v>-1.8349138668196541E-2</v>
      </c>
      <c r="AA519" s="4">
        <v>44848</v>
      </c>
      <c r="AB519" s="5">
        <v>17185.7</v>
      </c>
      <c r="AC519" s="2">
        <f t="shared" si="65"/>
        <v>1.0020537033444438E-2</v>
      </c>
      <c r="AF519" s="19">
        <f t="shared" si="59"/>
        <v>458</v>
      </c>
      <c r="AG519" s="21">
        <v>1.555683262818789E-2</v>
      </c>
      <c r="AH519" s="21">
        <v>0.15725670414235332</v>
      </c>
    </row>
    <row r="520" spans="2:34" ht="17.850000000000001" customHeight="1">
      <c r="B520" s="4">
        <v>44847</v>
      </c>
      <c r="C520" s="5">
        <v>1222.2</v>
      </c>
      <c r="D520" s="9">
        <f t="shared" si="60"/>
        <v>6.8965790590604587E-3</v>
      </c>
      <c r="G520" s="4">
        <v>44847</v>
      </c>
      <c r="H520" s="5">
        <v>1698.9</v>
      </c>
      <c r="I520" s="9">
        <f t="shared" si="61"/>
        <v>-1.5304037011829464E-2</v>
      </c>
      <c r="L520" s="4">
        <v>44847</v>
      </c>
      <c r="M520" s="3">
        <v>383.1</v>
      </c>
      <c r="N520" s="9">
        <f t="shared" si="62"/>
        <v>-3.2575440885377173E-3</v>
      </c>
      <c r="Q520" s="4">
        <v>44847</v>
      </c>
      <c r="R520" s="5">
        <v>2181.27</v>
      </c>
      <c r="S520" s="9">
        <f t="shared" si="63"/>
        <v>-2.2125699132890638E-2</v>
      </c>
      <c r="V520" s="4">
        <v>44847</v>
      </c>
      <c r="W520" s="3">
        <v>16.5</v>
      </c>
      <c r="X520" s="9">
        <f t="shared" si="64"/>
        <v>9.1324835632724723E-3</v>
      </c>
      <c r="AA520" s="4">
        <v>44847</v>
      </c>
      <c r="AB520" s="5">
        <v>17014.349999999999</v>
      </c>
      <c r="AC520" s="2">
        <f t="shared" si="65"/>
        <v>-6.4005233452741625E-3</v>
      </c>
      <c r="AF520" s="19">
        <f t="shared" si="59"/>
        <v>459</v>
      </c>
      <c r="AG520" s="21">
        <v>1.5005840318488386E-2</v>
      </c>
      <c r="AH520" s="21">
        <v>0.2176481083951172</v>
      </c>
    </row>
    <row r="521" spans="2:34" ht="17.850000000000001" customHeight="1">
      <c r="B521" s="4">
        <v>44846</v>
      </c>
      <c r="C521" s="5">
        <v>1213.8</v>
      </c>
      <c r="D521" s="9">
        <f t="shared" si="60"/>
        <v>-3.4952849286421844E-3</v>
      </c>
      <c r="G521" s="4">
        <v>44846</v>
      </c>
      <c r="H521" s="5">
        <v>1725.1</v>
      </c>
      <c r="I521" s="9">
        <f t="shared" si="61"/>
        <v>8.557758528917778E-3</v>
      </c>
      <c r="L521" s="4">
        <v>44846</v>
      </c>
      <c r="M521" s="3">
        <v>384.35</v>
      </c>
      <c r="N521" s="9">
        <f t="shared" si="62"/>
        <v>2.1565595788910621E-2</v>
      </c>
      <c r="Q521" s="4">
        <v>44846</v>
      </c>
      <c r="R521" s="5">
        <v>2230.0700000000002</v>
      </c>
      <c r="S521" s="9">
        <f t="shared" si="63"/>
        <v>1.656644646763623E-2</v>
      </c>
      <c r="V521" s="4">
        <v>44846</v>
      </c>
      <c r="W521" s="3">
        <v>16.350000000000001</v>
      </c>
      <c r="X521" s="9">
        <f t="shared" si="64"/>
        <v>-3.3085724585765218E-2</v>
      </c>
      <c r="AA521" s="4">
        <v>44846</v>
      </c>
      <c r="AB521" s="5">
        <v>17123.599999999999</v>
      </c>
      <c r="AC521" s="2">
        <f t="shared" si="65"/>
        <v>8.21240045686677E-3</v>
      </c>
      <c r="AF521" s="19">
        <f t="shared" si="59"/>
        <v>460</v>
      </c>
      <c r="AG521" s="21">
        <v>1.453816585452016E-2</v>
      </c>
      <c r="AH521" s="21">
        <v>0.18495153283700097</v>
      </c>
    </row>
    <row r="522" spans="2:34" ht="17.850000000000001" customHeight="1">
      <c r="B522" s="4">
        <v>44845</v>
      </c>
      <c r="C522" s="5">
        <v>1218.05</v>
      </c>
      <c r="D522" s="9">
        <f t="shared" si="60"/>
        <v>-2.2366122189391612E-2</v>
      </c>
      <c r="G522" s="4">
        <v>44845</v>
      </c>
      <c r="H522" s="5">
        <v>1710.4</v>
      </c>
      <c r="I522" s="9">
        <f t="shared" si="61"/>
        <v>-2.0199199360010061E-2</v>
      </c>
      <c r="L522" s="4">
        <v>44845</v>
      </c>
      <c r="M522" s="3">
        <v>376.15</v>
      </c>
      <c r="N522" s="9">
        <f t="shared" si="62"/>
        <v>-2.299556028346986E-2</v>
      </c>
      <c r="Q522" s="4">
        <v>44845</v>
      </c>
      <c r="R522" s="5">
        <v>2193.4299999999998</v>
      </c>
      <c r="S522" s="9">
        <f t="shared" si="63"/>
        <v>-2.5716988819931248E-2</v>
      </c>
      <c r="V522" s="4">
        <v>44845</v>
      </c>
      <c r="W522" s="3">
        <v>16.899999999999999</v>
      </c>
      <c r="X522" s="9">
        <f t="shared" si="64"/>
        <v>-4.9071893992397066E-2</v>
      </c>
      <c r="AA522" s="4">
        <v>44845</v>
      </c>
      <c r="AB522" s="5">
        <v>16983.55</v>
      </c>
      <c r="AC522" s="2">
        <f t="shared" si="65"/>
        <v>-1.504503966897207E-2</v>
      </c>
      <c r="AF522" s="19">
        <f t="shared" si="59"/>
        <v>461</v>
      </c>
      <c r="AG522" s="21">
        <v>1.6707617684990829E-2</v>
      </c>
      <c r="AH522" s="21">
        <v>0.24035488124843735</v>
      </c>
    </row>
    <row r="523" spans="2:34" ht="17.850000000000001" customHeight="1">
      <c r="B523" s="4">
        <v>44844</v>
      </c>
      <c r="C523" s="5">
        <v>1245.5999999999999</v>
      </c>
      <c r="D523" s="9">
        <f t="shared" si="60"/>
        <v>6.3221262782561533E-3</v>
      </c>
      <c r="G523" s="4">
        <v>44844</v>
      </c>
      <c r="H523" s="5">
        <v>1745.3</v>
      </c>
      <c r="I523" s="9">
        <f t="shared" si="61"/>
        <v>-4.3165740309250352E-3</v>
      </c>
      <c r="L523" s="4">
        <v>44844</v>
      </c>
      <c r="M523" s="3">
        <v>384.9</v>
      </c>
      <c r="N523" s="9">
        <f t="shared" si="62"/>
        <v>2.126901758749241E-2</v>
      </c>
      <c r="Q523" s="4">
        <v>44844</v>
      </c>
      <c r="R523" s="5">
        <v>2250.5700000000002</v>
      </c>
      <c r="S523" s="9">
        <f t="shared" si="63"/>
        <v>4.2702472744640015E-3</v>
      </c>
      <c r="V523" s="4">
        <v>44844</v>
      </c>
      <c r="W523" s="3">
        <v>17.75</v>
      </c>
      <c r="X523" s="9">
        <f t="shared" si="64"/>
        <v>1.1331566009550018E-2</v>
      </c>
      <c r="AA523" s="4">
        <v>44844</v>
      </c>
      <c r="AB523" s="5">
        <v>17241</v>
      </c>
      <c r="AC523" s="2">
        <f t="shared" si="65"/>
        <v>-4.2626957688177139E-3</v>
      </c>
      <c r="AF523" s="19">
        <f t="shared" si="59"/>
        <v>462</v>
      </c>
      <c r="AG523" s="21">
        <v>1.6294274746142218E-2</v>
      </c>
      <c r="AH523" s="21">
        <v>0.16574748464306177</v>
      </c>
    </row>
    <row r="524" spans="2:34" ht="17.850000000000001" customHeight="1">
      <c r="B524" s="4">
        <v>44841</v>
      </c>
      <c r="C524" s="5">
        <v>1237.75</v>
      </c>
      <c r="D524" s="9">
        <f t="shared" si="60"/>
        <v>5.2653017552338035E-3</v>
      </c>
      <c r="G524" s="4">
        <v>44841</v>
      </c>
      <c r="H524" s="5">
        <v>1752.85</v>
      </c>
      <c r="I524" s="9">
        <f t="shared" si="61"/>
        <v>-2.0916717690738437E-2</v>
      </c>
      <c r="L524" s="4">
        <v>44841</v>
      </c>
      <c r="M524" s="3">
        <v>376.8</v>
      </c>
      <c r="N524" s="9">
        <f t="shared" si="62"/>
        <v>7.8598952562833856E-3</v>
      </c>
      <c r="Q524" s="4">
        <v>44841</v>
      </c>
      <c r="R524" s="5">
        <v>2240.98</v>
      </c>
      <c r="S524" s="9">
        <f t="shared" si="63"/>
        <v>-1.0498119990933152E-2</v>
      </c>
      <c r="V524" s="4">
        <v>44841</v>
      </c>
      <c r="W524" s="3">
        <v>17.55</v>
      </c>
      <c r="X524" s="9">
        <f t="shared" si="64"/>
        <v>4.665569164079942E-2</v>
      </c>
      <c r="AA524" s="4">
        <v>44841</v>
      </c>
      <c r="AB524" s="5">
        <v>17314.650000000001</v>
      </c>
      <c r="AC524" s="2">
        <f t="shared" si="65"/>
        <v>-9.900004993715066E-4</v>
      </c>
      <c r="AF524" s="19">
        <f t="shared" si="59"/>
        <v>463</v>
      </c>
      <c r="AG524" s="21">
        <v>1.6623229726093584E-2</v>
      </c>
      <c r="AH524" s="21">
        <v>0.22703643670514792</v>
      </c>
    </row>
    <row r="525" spans="2:34" ht="17.850000000000001" customHeight="1">
      <c r="B525" s="4">
        <v>44840</v>
      </c>
      <c r="C525" s="5">
        <v>1231.25</v>
      </c>
      <c r="D525" s="9">
        <f t="shared" si="60"/>
        <v>4.5178041391790462E-3</v>
      </c>
      <c r="G525" s="4">
        <v>44840</v>
      </c>
      <c r="H525" s="5">
        <v>1789.9</v>
      </c>
      <c r="I525" s="9">
        <f t="shared" si="61"/>
        <v>2.8504550628970969E-2</v>
      </c>
      <c r="L525" s="4">
        <v>44840</v>
      </c>
      <c r="M525" s="3">
        <v>373.85</v>
      </c>
      <c r="N525" s="9">
        <f t="shared" si="62"/>
        <v>1.3058003405397471E-2</v>
      </c>
      <c r="Q525" s="4">
        <v>44840</v>
      </c>
      <c r="R525" s="5">
        <v>2264.63</v>
      </c>
      <c r="S525" s="9">
        <f t="shared" si="63"/>
        <v>4.1283883827351103E-3</v>
      </c>
      <c r="V525" s="4">
        <v>44840</v>
      </c>
      <c r="W525" s="3">
        <v>16.75</v>
      </c>
      <c r="X525" s="9">
        <f t="shared" si="64"/>
        <v>2.1116923440922829E-2</v>
      </c>
      <c r="AA525" s="4">
        <v>44840</v>
      </c>
      <c r="AB525" s="5">
        <v>17331.8</v>
      </c>
      <c r="AC525" s="2">
        <f t="shared" si="65"/>
        <v>3.3231166132481811E-3</v>
      </c>
      <c r="AF525" s="19">
        <f t="shared" si="59"/>
        <v>464</v>
      </c>
      <c r="AG525" s="21">
        <v>1.5001674918259295E-2</v>
      </c>
      <c r="AH525" s="21">
        <v>0.18505788526949413</v>
      </c>
    </row>
    <row r="526" spans="2:34" ht="17.850000000000001" customHeight="1">
      <c r="B526" s="4">
        <v>44838</v>
      </c>
      <c r="C526" s="5">
        <v>1225.7</v>
      </c>
      <c r="D526" s="9">
        <f t="shared" si="60"/>
        <v>-6.7082966587377084E-3</v>
      </c>
      <c r="G526" s="4">
        <v>44838</v>
      </c>
      <c r="H526" s="5">
        <v>1739.6</v>
      </c>
      <c r="I526" s="9">
        <f t="shared" si="61"/>
        <v>-9.4117668703078746E-3</v>
      </c>
      <c r="L526" s="4">
        <v>44838</v>
      </c>
      <c r="M526" s="3">
        <v>369</v>
      </c>
      <c r="N526" s="9">
        <f t="shared" si="62"/>
        <v>4.1358497942744134E-2</v>
      </c>
      <c r="Q526" s="4">
        <v>44838</v>
      </c>
      <c r="R526" s="5">
        <v>2255.3000000000002</v>
      </c>
      <c r="S526" s="9">
        <f t="shared" si="63"/>
        <v>1.0080344181934807E-2</v>
      </c>
      <c r="V526" s="4">
        <v>44838</v>
      </c>
      <c r="W526" s="3">
        <v>16.399999999999999</v>
      </c>
      <c r="X526" s="9">
        <f t="shared" si="64"/>
        <v>-3.044142381228244E-3</v>
      </c>
      <c r="AA526" s="4">
        <v>44838</v>
      </c>
      <c r="AB526" s="5">
        <v>17274.3</v>
      </c>
      <c r="AC526" s="2">
        <f t="shared" si="65"/>
        <v>2.2655026911186513E-2</v>
      </c>
      <c r="AF526" s="19">
        <f t="shared" si="59"/>
        <v>465</v>
      </c>
      <c r="AG526" s="21">
        <v>1.7206524197853242E-2</v>
      </c>
      <c r="AH526" s="21">
        <v>0.30545482149792325</v>
      </c>
    </row>
    <row r="527" spans="2:34" ht="17.850000000000001" customHeight="1">
      <c r="B527" s="4">
        <v>44837</v>
      </c>
      <c r="C527" s="5">
        <v>1233.95</v>
      </c>
      <c r="D527" s="9">
        <f t="shared" si="60"/>
        <v>7.1571205437022624E-3</v>
      </c>
      <c r="G527" s="4">
        <v>44837</v>
      </c>
      <c r="H527" s="5">
        <v>1756.05</v>
      </c>
      <c r="I527" s="9">
        <f t="shared" si="61"/>
        <v>-1.831031110528138E-2</v>
      </c>
      <c r="L527" s="4">
        <v>44837</v>
      </c>
      <c r="M527" s="3">
        <v>354.05</v>
      </c>
      <c r="N527" s="9">
        <f t="shared" si="62"/>
        <v>-2.4000035711638321E-2</v>
      </c>
      <c r="Q527" s="4">
        <v>44837</v>
      </c>
      <c r="R527" s="5">
        <v>2232.6799999999998</v>
      </c>
      <c r="S527" s="9">
        <f t="shared" si="63"/>
        <v>6.4069107217900581E-4</v>
      </c>
      <c r="V527" s="4">
        <v>44837</v>
      </c>
      <c r="W527" s="3">
        <v>16.45</v>
      </c>
      <c r="X527" s="9">
        <f t="shared" si="64"/>
        <v>3.044142381228273E-3</v>
      </c>
      <c r="AA527" s="4">
        <v>44837</v>
      </c>
      <c r="AB527" s="5">
        <v>16887.349999999999</v>
      </c>
      <c r="AC527" s="2">
        <f t="shared" si="65"/>
        <v>-1.2183178617222033E-2</v>
      </c>
      <c r="AF527" s="19">
        <f t="shared" si="59"/>
        <v>466</v>
      </c>
      <c r="AG527" s="21">
        <v>1.479976651679339E-2</v>
      </c>
      <c r="AH527" s="21">
        <v>0.11511978272789281</v>
      </c>
    </row>
    <row r="528" spans="2:34" ht="17.850000000000001" customHeight="1">
      <c r="B528" s="4">
        <v>44834</v>
      </c>
      <c r="C528" s="5">
        <v>1225.1500000000001</v>
      </c>
      <c r="D528" s="9">
        <f t="shared" si="60"/>
        <v>2.8572011868086889E-4</v>
      </c>
      <c r="G528" s="4">
        <v>44834</v>
      </c>
      <c r="H528" s="5">
        <v>1788.5</v>
      </c>
      <c r="I528" s="9">
        <f t="shared" si="61"/>
        <v>1.6091880161329949E-2</v>
      </c>
      <c r="L528" s="4">
        <v>44834</v>
      </c>
      <c r="M528" s="3">
        <v>362.65</v>
      </c>
      <c r="N528" s="9">
        <f t="shared" si="62"/>
        <v>8.0288360419441315E-3</v>
      </c>
      <c r="Q528" s="4">
        <v>44834</v>
      </c>
      <c r="R528" s="5">
        <v>2231.25</v>
      </c>
      <c r="S528" s="9">
        <f t="shared" si="63"/>
        <v>1.216557822100712E-2</v>
      </c>
      <c r="V528" s="4">
        <v>44834</v>
      </c>
      <c r="W528" s="3">
        <v>16.399999999999999</v>
      </c>
      <c r="X528" s="9">
        <f t="shared" si="64"/>
        <v>2.1572485254127763E-2</v>
      </c>
      <c r="AA528" s="4">
        <v>44834</v>
      </c>
      <c r="AB528" s="5">
        <v>17094.349999999999</v>
      </c>
      <c r="AC528" s="2">
        <f t="shared" si="65"/>
        <v>1.6292312151434972E-2</v>
      </c>
      <c r="AF528" s="19">
        <f t="shared" si="59"/>
        <v>467</v>
      </c>
      <c r="AG528" s="21">
        <v>1.4579172685707638E-2</v>
      </c>
      <c r="AH528" s="21">
        <v>0.18927457459754243</v>
      </c>
    </row>
    <row r="529" spans="2:34" ht="17.850000000000001" customHeight="1">
      <c r="B529" s="4">
        <v>44833</v>
      </c>
      <c r="C529" s="5">
        <v>1224.8</v>
      </c>
      <c r="D529" s="9">
        <f t="shared" si="60"/>
        <v>-1.2246147581393809E-4</v>
      </c>
      <c r="G529" s="4">
        <v>44833</v>
      </c>
      <c r="H529" s="5">
        <v>1759.95</v>
      </c>
      <c r="I529" s="9">
        <f t="shared" si="61"/>
        <v>5.4619788590980184E-2</v>
      </c>
      <c r="L529" s="4">
        <v>44833</v>
      </c>
      <c r="M529" s="3">
        <v>359.75</v>
      </c>
      <c r="N529" s="9">
        <f t="shared" si="62"/>
        <v>-9.1312200587786024E-3</v>
      </c>
      <c r="Q529" s="4">
        <v>44833</v>
      </c>
      <c r="R529" s="5">
        <v>2204.27</v>
      </c>
      <c r="S529" s="9">
        <f t="shared" si="63"/>
        <v>1.5291411966840709E-2</v>
      </c>
      <c r="V529" s="4">
        <v>44833</v>
      </c>
      <c r="W529" s="3">
        <v>16.05</v>
      </c>
      <c r="X529" s="9">
        <f t="shared" si="64"/>
        <v>-3.1104224143925024E-3</v>
      </c>
      <c r="AA529" s="4">
        <v>44833</v>
      </c>
      <c r="AB529" s="5">
        <v>16818.099999999999</v>
      </c>
      <c r="AC529" s="2">
        <f t="shared" si="65"/>
        <v>-2.4052249492814721E-3</v>
      </c>
      <c r="AF529" s="19">
        <f t="shared" si="59"/>
        <v>468</v>
      </c>
      <c r="AG529" s="21">
        <v>1.7836797607229081E-2</v>
      </c>
      <c r="AH529" s="21">
        <v>0.27311531744936418</v>
      </c>
    </row>
    <row r="530" spans="2:34" ht="17.850000000000001" customHeight="1">
      <c r="B530" s="4">
        <v>44832</v>
      </c>
      <c r="C530" s="5">
        <v>1224.95</v>
      </c>
      <c r="D530" s="9">
        <f t="shared" si="60"/>
        <v>-4.6018284871019834E-3</v>
      </c>
      <c r="G530" s="4">
        <v>44832</v>
      </c>
      <c r="H530" s="5">
        <v>1666.4</v>
      </c>
      <c r="I530" s="9">
        <f t="shared" si="61"/>
        <v>5.9586682068118128E-3</v>
      </c>
      <c r="L530" s="4">
        <v>44832</v>
      </c>
      <c r="M530" s="3">
        <v>363.05</v>
      </c>
      <c r="N530" s="9">
        <f t="shared" si="62"/>
        <v>2.0734062186506145E-2</v>
      </c>
      <c r="Q530" s="4">
        <v>44832</v>
      </c>
      <c r="R530" s="5">
        <v>2170.8200000000002</v>
      </c>
      <c r="S530" s="9">
        <f t="shared" si="63"/>
        <v>-1.5849264204892997E-2</v>
      </c>
      <c r="V530" s="4">
        <v>44832</v>
      </c>
      <c r="W530" s="3">
        <v>16.100000000000001</v>
      </c>
      <c r="X530" s="9">
        <f t="shared" si="64"/>
        <v>-6.1919702479209951E-3</v>
      </c>
      <c r="AA530" s="4">
        <v>44832</v>
      </c>
      <c r="AB530" s="5">
        <v>16858.599999999999</v>
      </c>
      <c r="AC530" s="2">
        <f t="shared" si="65"/>
        <v>-8.7876311083257466E-3</v>
      </c>
      <c r="AF530" s="19">
        <f t="shared" si="59"/>
        <v>469</v>
      </c>
      <c r="AG530" s="21">
        <v>1.5116243249075241E-2</v>
      </c>
      <c r="AH530" s="21">
        <v>7.2335634020951056E-2</v>
      </c>
    </row>
    <row r="531" spans="2:34" ht="17.850000000000001" customHeight="1">
      <c r="B531" s="4">
        <v>44831</v>
      </c>
      <c r="C531" s="5">
        <v>1230.5999999999999</v>
      </c>
      <c r="D531" s="9">
        <f t="shared" si="60"/>
        <v>4.0638843165068767E-4</v>
      </c>
      <c r="G531" s="4">
        <v>44831</v>
      </c>
      <c r="H531" s="5">
        <v>1656.5</v>
      </c>
      <c r="I531" s="9">
        <f t="shared" si="61"/>
        <v>-1.1374843153880815E-2</v>
      </c>
      <c r="L531" s="4">
        <v>44831</v>
      </c>
      <c r="M531" s="3">
        <v>355.6</v>
      </c>
      <c r="N531" s="9">
        <f t="shared" si="62"/>
        <v>3.7534845937469689E-2</v>
      </c>
      <c r="Q531" s="4">
        <v>44831</v>
      </c>
      <c r="R531" s="5">
        <v>2205.5</v>
      </c>
      <c r="S531" s="9">
        <f t="shared" si="63"/>
        <v>1.1950516243228824E-2</v>
      </c>
      <c r="V531" s="4">
        <v>44831</v>
      </c>
      <c r="W531" s="3">
        <v>16.2</v>
      </c>
      <c r="X531" s="9">
        <f t="shared" si="64"/>
        <v>-9.2166551049241759E-3</v>
      </c>
      <c r="AA531" s="4">
        <v>44831</v>
      </c>
      <c r="AB531" s="5">
        <v>17007.400000000001</v>
      </c>
      <c r="AC531" s="2">
        <f t="shared" si="65"/>
        <v>-5.2316474710229822E-4</v>
      </c>
      <c r="AF531" s="19">
        <f t="shared" si="59"/>
        <v>470</v>
      </c>
      <c r="AG531" s="21">
        <v>1.4933438214448725E-2</v>
      </c>
      <c r="AH531" s="21">
        <v>9.3668271438250003E-2</v>
      </c>
    </row>
    <row r="532" spans="2:34" ht="17.850000000000001" customHeight="1">
      <c r="B532" s="4">
        <v>44830</v>
      </c>
      <c r="C532" s="5">
        <v>1230.0999999999999</v>
      </c>
      <c r="D532" s="9">
        <f t="shared" si="60"/>
        <v>-1.4647103505979392E-2</v>
      </c>
      <c r="G532" s="4">
        <v>44830</v>
      </c>
      <c r="H532" s="5">
        <v>1675.45</v>
      </c>
      <c r="I532" s="9">
        <f t="shared" si="61"/>
        <v>-3.6336735152633387E-2</v>
      </c>
      <c r="L532" s="4">
        <v>44830</v>
      </c>
      <c r="M532" s="3">
        <v>342.5</v>
      </c>
      <c r="N532" s="9">
        <f t="shared" si="62"/>
        <v>-4.2024191300063914E-2</v>
      </c>
      <c r="Q532" s="4">
        <v>44830</v>
      </c>
      <c r="R532" s="5">
        <v>2179.3000000000002</v>
      </c>
      <c r="S532" s="9">
        <f t="shared" si="63"/>
        <v>-1.0612055726490459E-2</v>
      </c>
      <c r="V532" s="4">
        <v>44830</v>
      </c>
      <c r="W532" s="3">
        <v>16.350000000000001</v>
      </c>
      <c r="X532" s="9">
        <f t="shared" si="64"/>
        <v>-3.3085724585765218E-2</v>
      </c>
      <c r="AA532" s="4">
        <v>44830</v>
      </c>
      <c r="AB532" s="5">
        <v>17016.3</v>
      </c>
      <c r="AC532" s="2">
        <f t="shared" si="65"/>
        <v>-1.8114469805080784E-2</v>
      </c>
      <c r="AF532" s="19">
        <f t="shared" si="59"/>
        <v>471</v>
      </c>
      <c r="AG532" s="21">
        <v>1.5201117468274641E-2</v>
      </c>
      <c r="AH532" s="21">
        <v>0.10089599842837343</v>
      </c>
    </row>
    <row r="533" spans="2:34" ht="17.850000000000001" customHeight="1">
      <c r="B533" s="4">
        <v>44827</v>
      </c>
      <c r="C533" s="5">
        <v>1248.25</v>
      </c>
      <c r="D533" s="9">
        <f t="shared" si="60"/>
        <v>-2.1203608211807872E-2</v>
      </c>
      <c r="G533" s="4">
        <v>44827</v>
      </c>
      <c r="H533" s="5">
        <v>1737.45</v>
      </c>
      <c r="I533" s="9">
        <f t="shared" si="61"/>
        <v>-1.8221985002820802E-2</v>
      </c>
      <c r="L533" s="4">
        <v>44827</v>
      </c>
      <c r="M533" s="3">
        <v>357.2</v>
      </c>
      <c r="N533" s="9">
        <f t="shared" si="62"/>
        <v>-1.9544596072970283E-2</v>
      </c>
      <c r="Q533" s="4">
        <v>44827</v>
      </c>
      <c r="R533" s="5">
        <v>2202.5500000000002</v>
      </c>
      <c r="S533" s="9">
        <f t="shared" si="63"/>
        <v>-9.6659360452638497E-4</v>
      </c>
      <c r="V533" s="4">
        <v>44827</v>
      </c>
      <c r="W533" s="3">
        <v>16.899999999999999</v>
      </c>
      <c r="X533" s="9">
        <f t="shared" si="64"/>
        <v>-2.3392879574705577E-2</v>
      </c>
      <c r="AA533" s="4">
        <v>44827</v>
      </c>
      <c r="AB533" s="5">
        <v>17327.349999999999</v>
      </c>
      <c r="AC533" s="2">
        <f t="shared" si="65"/>
        <v>-1.7304474032895981E-2</v>
      </c>
      <c r="AF533" s="19">
        <f t="shared" si="59"/>
        <v>472</v>
      </c>
      <c r="AG533" s="21">
        <v>1.5614738413620387E-2</v>
      </c>
      <c r="AH533" s="21">
        <v>6.5997982506921529E-2</v>
      </c>
    </row>
    <row r="534" spans="2:34" ht="17.850000000000001" customHeight="1">
      <c r="B534" s="4">
        <v>44826</v>
      </c>
      <c r="C534" s="5">
        <v>1275</v>
      </c>
      <c r="D534" s="9">
        <f t="shared" si="60"/>
        <v>3.9223377635628039E-4</v>
      </c>
      <c r="G534" s="4">
        <v>44826</v>
      </c>
      <c r="H534" s="5">
        <v>1769.4</v>
      </c>
      <c r="I534" s="9">
        <f t="shared" si="61"/>
        <v>1.638189937968719E-2</v>
      </c>
      <c r="L534" s="4">
        <v>44826</v>
      </c>
      <c r="M534" s="3">
        <v>364.25</v>
      </c>
      <c r="N534" s="9">
        <f t="shared" si="62"/>
        <v>1.8844952862453454E-2</v>
      </c>
      <c r="Q534" s="4">
        <v>44826</v>
      </c>
      <c r="R534" s="5">
        <v>2204.6799999999998</v>
      </c>
      <c r="S534" s="9">
        <f t="shared" si="63"/>
        <v>1.2390422382927509E-3</v>
      </c>
      <c r="V534" s="4">
        <v>44826</v>
      </c>
      <c r="W534" s="3">
        <v>17.3</v>
      </c>
      <c r="X534" s="9">
        <f t="shared" si="64"/>
        <v>0</v>
      </c>
      <c r="AA534" s="4">
        <v>44826</v>
      </c>
      <c r="AB534" s="5">
        <v>17629.8</v>
      </c>
      <c r="AC534" s="2">
        <f t="shared" si="65"/>
        <v>-5.0101736713567694E-3</v>
      </c>
      <c r="AF534" s="19">
        <f t="shared" si="59"/>
        <v>473</v>
      </c>
      <c r="AG534" s="21">
        <v>1.7633903747806691E-2</v>
      </c>
      <c r="AH534" s="21">
        <v>0.17151601348870818</v>
      </c>
    </row>
    <row r="535" spans="2:34" ht="17.850000000000001" customHeight="1">
      <c r="B535" s="4">
        <v>44825</v>
      </c>
      <c r="C535" s="5">
        <v>1274.5</v>
      </c>
      <c r="D535" s="9">
        <f t="shared" si="60"/>
        <v>-8.3604034255333071E-3</v>
      </c>
      <c r="G535" s="4">
        <v>44825</v>
      </c>
      <c r="H535" s="5">
        <v>1740.65</v>
      </c>
      <c r="I535" s="9">
        <f t="shared" si="61"/>
        <v>-1.3948739316634718E-2</v>
      </c>
      <c r="L535" s="4">
        <v>44825</v>
      </c>
      <c r="M535" s="3">
        <v>357.45</v>
      </c>
      <c r="N535" s="9">
        <f t="shared" si="62"/>
        <v>-3.2343010415836329E-2</v>
      </c>
      <c r="Q535" s="4">
        <v>44825</v>
      </c>
      <c r="R535" s="5">
        <v>2201.9499999999998</v>
      </c>
      <c r="S535" s="9">
        <f t="shared" si="63"/>
        <v>-6.279206736734798E-3</v>
      </c>
      <c r="V535" s="4">
        <v>44825</v>
      </c>
      <c r="W535" s="3">
        <v>17.3</v>
      </c>
      <c r="X535" s="9">
        <f t="shared" si="64"/>
        <v>-5.0715092579016338E-2</v>
      </c>
      <c r="AA535" s="4">
        <v>44825</v>
      </c>
      <c r="AB535" s="5">
        <v>17718.349999999999</v>
      </c>
      <c r="AC535" s="2">
        <f t="shared" si="65"/>
        <v>-5.5101364698046914E-3</v>
      </c>
      <c r="AF535" s="19">
        <f t="shared" si="59"/>
        <v>474</v>
      </c>
      <c r="AG535" s="21">
        <v>1.8809335670781586E-2</v>
      </c>
      <c r="AH535" s="21">
        <v>0.1497976055838908</v>
      </c>
    </row>
    <row r="536" spans="2:34" ht="17.850000000000001" customHeight="1">
      <c r="B536" s="4">
        <v>44824</v>
      </c>
      <c r="C536" s="5">
        <v>1285.2</v>
      </c>
      <c r="D536" s="9">
        <f t="shared" si="60"/>
        <v>3.7418191459953486E-3</v>
      </c>
      <c r="G536" s="4">
        <v>44824</v>
      </c>
      <c r="H536" s="5">
        <v>1765.1</v>
      </c>
      <c r="I536" s="9">
        <f t="shared" si="61"/>
        <v>-7.3661519835793903E-3</v>
      </c>
      <c r="L536" s="4">
        <v>44824</v>
      </c>
      <c r="M536" s="3">
        <v>369.2</v>
      </c>
      <c r="N536" s="9">
        <f t="shared" si="62"/>
        <v>-6.8830827115674131E-3</v>
      </c>
      <c r="Q536" s="4">
        <v>44824</v>
      </c>
      <c r="R536" s="5">
        <v>2215.8200000000002</v>
      </c>
      <c r="S536" s="9">
        <f t="shared" si="63"/>
        <v>5.7933918408128058E-3</v>
      </c>
      <c r="V536" s="4">
        <v>44824</v>
      </c>
      <c r="W536" s="3">
        <v>18.2</v>
      </c>
      <c r="X536" s="9">
        <f t="shared" si="64"/>
        <v>3.0685810703443887E-2</v>
      </c>
      <c r="AA536" s="4">
        <v>44824</v>
      </c>
      <c r="AB536" s="5">
        <v>17816.25</v>
      </c>
      <c r="AC536" s="2">
        <f t="shared" si="65"/>
        <v>1.0948654031257964E-2</v>
      </c>
      <c r="AF536" s="19">
        <f t="shared" si="59"/>
        <v>475</v>
      </c>
      <c r="AG536" s="21">
        <v>1.6717125643577101E-2</v>
      </c>
      <c r="AH536" s="21">
        <v>0.28575331789598513</v>
      </c>
    </row>
    <row r="537" spans="2:34" ht="17.850000000000001" customHeight="1">
      <c r="B537" s="4">
        <v>44823</v>
      </c>
      <c r="C537" s="5">
        <v>1280.4000000000001</v>
      </c>
      <c r="D537" s="9">
        <f t="shared" si="60"/>
        <v>-1.7918782808395154E-2</v>
      </c>
      <c r="G537" s="4">
        <v>44823</v>
      </c>
      <c r="H537" s="5">
        <v>1778.15</v>
      </c>
      <c r="I537" s="9">
        <f t="shared" si="61"/>
        <v>9.549713756922729E-3</v>
      </c>
      <c r="L537" s="4">
        <v>44823</v>
      </c>
      <c r="M537" s="3">
        <v>371.75</v>
      </c>
      <c r="N537" s="9">
        <f t="shared" si="62"/>
        <v>1.5724873293028255E-2</v>
      </c>
      <c r="Q537" s="4">
        <v>44823</v>
      </c>
      <c r="R537" s="5">
        <v>2203.02</v>
      </c>
      <c r="S537" s="9">
        <f t="shared" si="63"/>
        <v>-2.0345228776545123E-2</v>
      </c>
      <c r="V537" s="4">
        <v>44823</v>
      </c>
      <c r="W537" s="3">
        <v>17.649999999999999</v>
      </c>
      <c r="X537" s="9">
        <f t="shared" si="64"/>
        <v>-4.4328587107230435E-2</v>
      </c>
      <c r="AA537" s="4">
        <v>44823</v>
      </c>
      <c r="AB537" s="5">
        <v>17622.25</v>
      </c>
      <c r="AC537" s="2">
        <f t="shared" si="65"/>
        <v>5.2001220924611218E-3</v>
      </c>
      <c r="AF537" s="19">
        <f t="shared" si="59"/>
        <v>476</v>
      </c>
      <c r="AG537" s="21">
        <v>1.471688876324876E-2</v>
      </c>
      <c r="AH537" s="21">
        <v>1.1827267007259799E-2</v>
      </c>
    </row>
    <row r="538" spans="2:34" ht="17.850000000000001" customHeight="1">
      <c r="B538" s="4">
        <v>44820</v>
      </c>
      <c r="C538" s="5">
        <v>1303.55</v>
      </c>
      <c r="D538" s="9">
        <f t="shared" si="60"/>
        <v>-2.9926289627961768E-2</v>
      </c>
      <c r="G538" s="4">
        <v>44820</v>
      </c>
      <c r="H538" s="5">
        <v>1761.25</v>
      </c>
      <c r="I538" s="9">
        <f t="shared" si="61"/>
        <v>-4.6726459257163261E-2</v>
      </c>
      <c r="L538" s="4">
        <v>44820</v>
      </c>
      <c r="M538" s="3">
        <v>365.95</v>
      </c>
      <c r="N538" s="9">
        <f t="shared" si="62"/>
        <v>-1.2491676350131854E-2</v>
      </c>
      <c r="Q538" s="4">
        <v>44820</v>
      </c>
      <c r="R538" s="5">
        <v>2248.3000000000002</v>
      </c>
      <c r="S538" s="9">
        <f t="shared" si="63"/>
        <v>-4.34321154119452E-2</v>
      </c>
      <c r="V538" s="4">
        <v>44820</v>
      </c>
      <c r="W538" s="3">
        <v>18.45</v>
      </c>
      <c r="X538" s="9">
        <f t="shared" si="64"/>
        <v>1.9152432214755918E-2</v>
      </c>
      <c r="AA538" s="4">
        <v>44820</v>
      </c>
      <c r="AB538" s="5">
        <v>17530.849999999999</v>
      </c>
      <c r="AC538" s="2">
        <f t="shared" si="65"/>
        <v>-1.9575159238115449E-2</v>
      </c>
      <c r="AF538" s="19">
        <f t="shared" si="59"/>
        <v>477</v>
      </c>
      <c r="AG538" s="21">
        <v>1.5320508143030214E-2</v>
      </c>
      <c r="AH538" s="21">
        <v>2.6877596861519977E-2</v>
      </c>
    </row>
    <row r="539" spans="2:34" ht="17.850000000000001" customHeight="1">
      <c r="B539" s="4">
        <v>44819</v>
      </c>
      <c r="C539" s="5">
        <v>1343.15</v>
      </c>
      <c r="D539" s="9">
        <f t="shared" si="60"/>
        <v>-2.3072427073235285E-2</v>
      </c>
      <c r="G539" s="4">
        <v>44819</v>
      </c>
      <c r="H539" s="5">
        <v>1845.5</v>
      </c>
      <c r="I539" s="9">
        <f t="shared" si="61"/>
        <v>-4.4432915138442532E-2</v>
      </c>
      <c r="L539" s="4">
        <v>44819</v>
      </c>
      <c r="M539" s="3">
        <v>370.55</v>
      </c>
      <c r="N539" s="9">
        <f t="shared" si="62"/>
        <v>-9.2674090171639932E-3</v>
      </c>
      <c r="Q539" s="4">
        <v>44819</v>
      </c>
      <c r="R539" s="5">
        <v>2348.1</v>
      </c>
      <c r="S539" s="9">
        <f t="shared" si="63"/>
        <v>-4.2157933466511295E-3</v>
      </c>
      <c r="V539" s="4">
        <v>44819</v>
      </c>
      <c r="W539" s="3">
        <v>18.100000000000001</v>
      </c>
      <c r="X539" s="9">
        <f t="shared" si="64"/>
        <v>-5.1155163300929896E-2</v>
      </c>
      <c r="AA539" s="4">
        <v>44819</v>
      </c>
      <c r="AB539" s="5">
        <v>17877.400000000001</v>
      </c>
      <c r="AC539" s="2">
        <f t="shared" si="65"/>
        <v>-7.0427242296225243E-3</v>
      </c>
      <c r="AF539" s="19">
        <f t="shared" si="59"/>
        <v>478</v>
      </c>
      <c r="AG539" s="21">
        <v>1.4283451991899629E-2</v>
      </c>
      <c r="AH539" s="21">
        <v>-1.1224156198255578E-2</v>
      </c>
    </row>
    <row r="540" spans="2:34" ht="17.850000000000001" customHeight="1">
      <c r="B540" s="4">
        <v>44818</v>
      </c>
      <c r="C540" s="5">
        <v>1374.5</v>
      </c>
      <c r="D540" s="9">
        <f t="shared" si="60"/>
        <v>1.7022936561260003E-2</v>
      </c>
      <c r="G540" s="4">
        <v>44818</v>
      </c>
      <c r="H540" s="5">
        <v>1929.35</v>
      </c>
      <c r="I540" s="9">
        <f t="shared" si="61"/>
        <v>1.0577422502330016E-2</v>
      </c>
      <c r="L540" s="4">
        <v>44818</v>
      </c>
      <c r="M540" s="3">
        <v>374</v>
      </c>
      <c r="N540" s="9">
        <f t="shared" si="62"/>
        <v>-1.5520640534698687E-2</v>
      </c>
      <c r="Q540" s="4">
        <v>44818</v>
      </c>
      <c r="R540" s="5">
        <v>2358.02</v>
      </c>
      <c r="S540" s="9">
        <f t="shared" si="63"/>
        <v>-1.002162491302171E-2</v>
      </c>
      <c r="V540" s="4">
        <v>44818</v>
      </c>
      <c r="W540" s="3">
        <v>19.05</v>
      </c>
      <c r="X540" s="9">
        <f t="shared" si="64"/>
        <v>-5.1162052179868224E-2</v>
      </c>
      <c r="AA540" s="4">
        <v>44818</v>
      </c>
      <c r="AB540" s="5">
        <v>18003.75</v>
      </c>
      <c r="AC540" s="2">
        <f t="shared" si="65"/>
        <v>-3.6758020863416896E-3</v>
      </c>
      <c r="AF540" s="19">
        <f t="shared" si="59"/>
        <v>479</v>
      </c>
      <c r="AG540" s="21">
        <v>1.5512175712938355E-2</v>
      </c>
      <c r="AH540" s="21">
        <v>0.19819570548552631</v>
      </c>
    </row>
    <row r="541" spans="2:34" ht="17.850000000000001" customHeight="1">
      <c r="B541" s="4">
        <v>44817</v>
      </c>
      <c r="C541" s="5">
        <v>1351.3</v>
      </c>
      <c r="D541" s="9">
        <f t="shared" si="60"/>
        <v>-8.657743765425361E-3</v>
      </c>
      <c r="G541" s="4">
        <v>44817</v>
      </c>
      <c r="H541" s="5">
        <v>1909.05</v>
      </c>
      <c r="I541" s="9">
        <f t="shared" si="61"/>
        <v>4.9097571551624036E-3</v>
      </c>
      <c r="L541" s="4">
        <v>44817</v>
      </c>
      <c r="M541" s="3">
        <v>379.85</v>
      </c>
      <c r="N541" s="9">
        <f t="shared" si="62"/>
        <v>4.2210852807654129E-3</v>
      </c>
      <c r="Q541" s="4">
        <v>44817</v>
      </c>
      <c r="R541" s="5">
        <v>2381.77</v>
      </c>
      <c r="S541" s="9">
        <f t="shared" si="63"/>
        <v>1.1336749765996636E-4</v>
      </c>
      <c r="V541" s="4">
        <v>44817</v>
      </c>
      <c r="W541" s="3">
        <v>20.05</v>
      </c>
      <c r="X541" s="9">
        <f t="shared" si="64"/>
        <v>-5.1043886729442635E-2</v>
      </c>
      <c r="AA541" s="4">
        <v>44817</v>
      </c>
      <c r="AB541" s="5">
        <v>18070.05</v>
      </c>
      <c r="AC541" s="2">
        <f t="shared" si="65"/>
        <v>7.4264916511124004E-3</v>
      </c>
      <c r="AF541" s="19">
        <f t="shared" si="59"/>
        <v>480</v>
      </c>
      <c r="AG541" s="21">
        <v>1.5228684124123187E-2</v>
      </c>
      <c r="AH541" s="21">
        <v>0.12487144427528588</v>
      </c>
    </row>
    <row r="542" spans="2:34" ht="17.850000000000001" customHeight="1">
      <c r="B542" s="4">
        <v>44816</v>
      </c>
      <c r="C542" s="5">
        <v>1363.05</v>
      </c>
      <c r="D542" s="9">
        <f t="shared" si="60"/>
        <v>1.9408735474904602E-2</v>
      </c>
      <c r="G542" s="4">
        <v>44816</v>
      </c>
      <c r="H542" s="5">
        <v>1899.7</v>
      </c>
      <c r="I542" s="9">
        <f t="shared" si="61"/>
        <v>3.5142080994016674E-2</v>
      </c>
      <c r="L542" s="4">
        <v>44816</v>
      </c>
      <c r="M542" s="3">
        <v>378.25</v>
      </c>
      <c r="N542" s="9">
        <f t="shared" si="62"/>
        <v>-2.1127698338476351E-3</v>
      </c>
      <c r="Q542" s="4">
        <v>44816</v>
      </c>
      <c r="R542" s="5">
        <v>2381.5</v>
      </c>
      <c r="S542" s="9">
        <f t="shared" si="63"/>
        <v>-4.4919575824536808E-4</v>
      </c>
      <c r="V542" s="4">
        <v>44816</v>
      </c>
      <c r="W542" s="3">
        <v>21.1</v>
      </c>
      <c r="X542" s="9">
        <f t="shared" si="64"/>
        <v>9.4362761448285079E-2</v>
      </c>
      <c r="AA542" s="4">
        <v>44816</v>
      </c>
      <c r="AB542" s="5">
        <v>17936.349999999999</v>
      </c>
      <c r="AC542" s="2">
        <f t="shared" si="65"/>
        <v>5.7590801534984177E-3</v>
      </c>
      <c r="AF542" s="19">
        <f t="shared" si="59"/>
        <v>481</v>
      </c>
      <c r="AG542" s="21">
        <v>1.5030458893177301E-2</v>
      </c>
      <c r="AH542" s="21">
        <v>0.15072795552467738</v>
      </c>
    </row>
    <row r="543" spans="2:34" ht="17.850000000000001" customHeight="1">
      <c r="B543" s="4">
        <v>44813</v>
      </c>
      <c r="C543" s="5">
        <v>1336.85</v>
      </c>
      <c r="D543" s="9">
        <f t="shared" si="60"/>
        <v>-6.7839830776154492E-3</v>
      </c>
      <c r="G543" s="4">
        <v>44813</v>
      </c>
      <c r="H543" s="5">
        <v>1834.1</v>
      </c>
      <c r="I543" s="9">
        <f t="shared" si="61"/>
        <v>-5.321745476137512E-2</v>
      </c>
      <c r="L543" s="4">
        <v>44813</v>
      </c>
      <c r="M543" s="3">
        <v>379.05</v>
      </c>
      <c r="N543" s="9">
        <f t="shared" si="62"/>
        <v>9.4096512981235204E-3</v>
      </c>
      <c r="Q543" s="4">
        <v>44813</v>
      </c>
      <c r="R543" s="5">
        <v>2382.5700000000002</v>
      </c>
      <c r="S543" s="9">
        <f t="shared" si="63"/>
        <v>3.5613187175382536E-3</v>
      </c>
      <c r="V543" s="4">
        <v>44813</v>
      </c>
      <c r="W543" s="3">
        <v>19.2</v>
      </c>
      <c r="X543" s="9">
        <f t="shared" si="64"/>
        <v>-0.10379679368164367</v>
      </c>
      <c r="AA543" s="4">
        <v>44813</v>
      </c>
      <c r="AB543" s="5">
        <v>17833.349999999999</v>
      </c>
      <c r="AC543" s="2">
        <f t="shared" si="65"/>
        <v>1.9420696997862557E-3</v>
      </c>
      <c r="AF543" s="19">
        <f t="shared" si="59"/>
        <v>482</v>
      </c>
      <c r="AG543" s="21">
        <v>1.4742148085377956E-2</v>
      </c>
      <c r="AH543" s="21">
        <v>0.11884726577049493</v>
      </c>
    </row>
    <row r="544" spans="2:34" ht="17.850000000000001" customHeight="1">
      <c r="B544" s="4">
        <v>44812</v>
      </c>
      <c r="C544" s="5">
        <v>1345.95</v>
      </c>
      <c r="D544" s="9">
        <f t="shared" si="60"/>
        <v>1.2861432756018847E-2</v>
      </c>
      <c r="G544" s="4">
        <v>44812</v>
      </c>
      <c r="H544" s="5">
        <v>1934.35</v>
      </c>
      <c r="I544" s="9">
        <f t="shared" si="61"/>
        <v>1.4948195006468814E-2</v>
      </c>
      <c r="L544" s="4">
        <v>44812</v>
      </c>
      <c r="M544" s="3">
        <v>375.5</v>
      </c>
      <c r="N544" s="9">
        <f t="shared" si="62"/>
        <v>1.9993342214822607E-3</v>
      </c>
      <c r="Q544" s="4">
        <v>44812</v>
      </c>
      <c r="R544" s="5">
        <v>2374.1</v>
      </c>
      <c r="S544" s="9">
        <f t="shared" si="63"/>
        <v>1.1716561729105772E-3</v>
      </c>
      <c r="V544" s="4">
        <v>44812</v>
      </c>
      <c r="W544" s="3">
        <v>21.3</v>
      </c>
      <c r="X544" s="9">
        <f t="shared" si="64"/>
        <v>-1.6298381733119306E-2</v>
      </c>
      <c r="AA544" s="4">
        <v>44812</v>
      </c>
      <c r="AB544" s="5">
        <v>17798.75</v>
      </c>
      <c r="AC544" s="2">
        <f t="shared" si="65"/>
        <v>9.8439245473871447E-3</v>
      </c>
      <c r="AF544" s="19">
        <f t="shared" si="59"/>
        <v>483</v>
      </c>
      <c r="AG544" s="21">
        <v>1.8562118202457376E-2</v>
      </c>
      <c r="AH544" s="21">
        <v>0.28721271609259458</v>
      </c>
    </row>
    <row r="545" spans="2:34" ht="17.850000000000001" customHeight="1">
      <c r="B545" s="4">
        <v>44811</v>
      </c>
      <c r="C545" s="5">
        <v>1328.75</v>
      </c>
      <c r="D545" s="9">
        <f t="shared" si="60"/>
        <v>-4.8798895637220492E-3</v>
      </c>
      <c r="G545" s="4">
        <v>44811</v>
      </c>
      <c r="H545" s="5">
        <v>1905.65</v>
      </c>
      <c r="I545" s="9">
        <f t="shared" si="61"/>
        <v>-1.215265569201345E-2</v>
      </c>
      <c r="L545" s="4">
        <v>44811</v>
      </c>
      <c r="M545" s="3">
        <v>374.75</v>
      </c>
      <c r="N545" s="9">
        <f t="shared" si="62"/>
        <v>9.7875689161550841E-3</v>
      </c>
      <c r="Q545" s="4">
        <v>44811</v>
      </c>
      <c r="R545" s="5">
        <v>2371.3200000000002</v>
      </c>
      <c r="S545" s="9">
        <f t="shared" si="63"/>
        <v>1.2091430135942287E-2</v>
      </c>
      <c r="V545" s="4">
        <v>44811</v>
      </c>
      <c r="W545" s="3">
        <v>21.65</v>
      </c>
      <c r="X545" s="9">
        <f t="shared" si="64"/>
        <v>-1.376168507268149E-2</v>
      </c>
      <c r="AA545" s="4">
        <v>44811</v>
      </c>
      <c r="AB545" s="5">
        <v>17624.400000000001</v>
      </c>
      <c r="AC545" s="2">
        <f t="shared" si="65"/>
        <v>-1.7687079440843621E-3</v>
      </c>
      <c r="AF545" s="19">
        <f t="shared" si="59"/>
        <v>484</v>
      </c>
      <c r="AG545" s="21">
        <v>1.4768937182273964E-2</v>
      </c>
      <c r="AH545" s="21">
        <v>0.15468949077927624</v>
      </c>
    </row>
    <row r="546" spans="2:34" ht="17.850000000000001" customHeight="1">
      <c r="B546" s="4">
        <v>44810</v>
      </c>
      <c r="C546" s="5">
        <v>1335.25</v>
      </c>
      <c r="D546" s="9">
        <f t="shared" si="60"/>
        <v>-1.3759979095320701E-2</v>
      </c>
      <c r="G546" s="4">
        <v>44810</v>
      </c>
      <c r="H546" s="5">
        <v>1928.95</v>
      </c>
      <c r="I546" s="9">
        <f t="shared" si="61"/>
        <v>-4.500085181710552E-3</v>
      </c>
      <c r="L546" s="4">
        <v>44810</v>
      </c>
      <c r="M546" s="3">
        <v>371.1</v>
      </c>
      <c r="N546" s="9">
        <f t="shared" si="62"/>
        <v>-1.2186290748617623E-2</v>
      </c>
      <c r="Q546" s="4">
        <v>44810</v>
      </c>
      <c r="R546" s="5">
        <v>2342.8200000000002</v>
      </c>
      <c r="S546" s="9">
        <f t="shared" si="63"/>
        <v>6.668018976170218E-3</v>
      </c>
      <c r="V546" s="4">
        <v>44810</v>
      </c>
      <c r="W546" s="3">
        <v>21.95</v>
      </c>
      <c r="X546" s="9">
        <f t="shared" si="64"/>
        <v>-5.9686221050474587E-2</v>
      </c>
      <c r="AA546" s="4">
        <v>44810</v>
      </c>
      <c r="AB546" s="5">
        <v>17655.599999999999</v>
      </c>
      <c r="AC546" s="2">
        <f t="shared" si="65"/>
        <v>-5.7755356715944719E-4</v>
      </c>
      <c r="AF546" s="19">
        <f t="shared" si="59"/>
        <v>485</v>
      </c>
      <c r="AG546" s="21">
        <v>1.7766938679138689E-2</v>
      </c>
      <c r="AH546" s="21">
        <v>0.2577530203221336</v>
      </c>
    </row>
    <row r="547" spans="2:34" ht="17.850000000000001" customHeight="1">
      <c r="B547" s="4">
        <v>44809</v>
      </c>
      <c r="C547" s="5">
        <v>1353.75</v>
      </c>
      <c r="D547" s="9">
        <f t="shared" si="60"/>
        <v>5.4441554386040359E-3</v>
      </c>
      <c r="G547" s="4">
        <v>44809</v>
      </c>
      <c r="H547" s="5">
        <v>1937.65</v>
      </c>
      <c r="I547" s="9">
        <f t="shared" si="61"/>
        <v>4.1195153530648926E-2</v>
      </c>
      <c r="L547" s="4">
        <v>44809</v>
      </c>
      <c r="M547" s="3">
        <v>375.65</v>
      </c>
      <c r="N547" s="9">
        <f t="shared" si="62"/>
        <v>7.9333078868310272E-2</v>
      </c>
      <c r="Q547" s="4">
        <v>44809</v>
      </c>
      <c r="R547" s="5">
        <v>2327.25</v>
      </c>
      <c r="S547" s="9">
        <f t="shared" si="63"/>
        <v>-2.1614536514620565E-2</v>
      </c>
      <c r="V547" s="4">
        <v>44809</v>
      </c>
      <c r="W547" s="3">
        <v>23.3</v>
      </c>
      <c r="X547" s="9">
        <f t="shared" si="64"/>
        <v>9.4452178893688149E-2</v>
      </c>
      <c r="AA547" s="4">
        <v>44809</v>
      </c>
      <c r="AB547" s="5">
        <v>17665.8</v>
      </c>
      <c r="AC547" s="2">
        <f t="shared" si="65"/>
        <v>7.1779375230424077E-3</v>
      </c>
      <c r="AF547" s="19">
        <f t="shared" si="59"/>
        <v>486</v>
      </c>
      <c r="AG547" s="21">
        <v>1.4923474496074974E-2</v>
      </c>
      <c r="AH547" s="21">
        <v>3.5484505584493745E-2</v>
      </c>
    </row>
    <row r="548" spans="2:34" ht="17.850000000000001" customHeight="1">
      <c r="B548" s="4">
        <v>44806</v>
      </c>
      <c r="C548" s="5">
        <v>1346.4</v>
      </c>
      <c r="D548" s="9">
        <f t="shared" si="60"/>
        <v>-3.5587226169939952E-3</v>
      </c>
      <c r="G548" s="4">
        <v>44806</v>
      </c>
      <c r="H548" s="5">
        <v>1859.45</v>
      </c>
      <c r="I548" s="9">
        <f t="shared" si="61"/>
        <v>2.4769148166764779E-3</v>
      </c>
      <c r="L548" s="4">
        <v>44806</v>
      </c>
      <c r="M548" s="3">
        <v>347</v>
      </c>
      <c r="N548" s="9">
        <f t="shared" si="62"/>
        <v>2.0193285384827887E-3</v>
      </c>
      <c r="Q548" s="4">
        <v>44806</v>
      </c>
      <c r="R548" s="5">
        <v>2378.1</v>
      </c>
      <c r="S548" s="9">
        <f t="shared" si="63"/>
        <v>5.9111952928477408E-2</v>
      </c>
      <c r="V548" s="4">
        <v>44806</v>
      </c>
      <c r="W548" s="3">
        <v>21.2</v>
      </c>
      <c r="X548" s="9">
        <f t="shared" si="64"/>
        <v>5.0796893285274723E-2</v>
      </c>
      <c r="AA548" s="4">
        <v>44806</v>
      </c>
      <c r="AB548" s="5">
        <v>17539.45</v>
      </c>
      <c r="AC548" s="2">
        <f t="shared" si="65"/>
        <v>-1.9097976955190739E-4</v>
      </c>
      <c r="AF548" s="19">
        <f t="shared" si="59"/>
        <v>487</v>
      </c>
      <c r="AG548" s="21">
        <v>1.474086552733382E-2</v>
      </c>
      <c r="AH548" s="21">
        <v>0.11231748304006633</v>
      </c>
    </row>
    <row r="549" spans="2:34" ht="17.850000000000001" customHeight="1">
      <c r="B549" s="4">
        <v>44805</v>
      </c>
      <c r="C549" s="5">
        <v>1351.2</v>
      </c>
      <c r="D549" s="9">
        <f t="shared" si="60"/>
        <v>-7.410308753579886E-3</v>
      </c>
      <c r="G549" s="4">
        <v>44805</v>
      </c>
      <c r="H549" s="5">
        <v>1854.85</v>
      </c>
      <c r="I549" s="9">
        <f t="shared" si="61"/>
        <v>1.3487863402825182E-2</v>
      </c>
      <c r="L549" s="4">
        <v>44805</v>
      </c>
      <c r="M549" s="3">
        <v>346.3</v>
      </c>
      <c r="N549" s="9">
        <f t="shared" si="62"/>
        <v>-6.9065022732291131E-3</v>
      </c>
      <c r="Q549" s="4">
        <v>44805</v>
      </c>
      <c r="R549" s="5">
        <v>2241.6</v>
      </c>
      <c r="S549" s="9">
        <f t="shared" si="63"/>
        <v>1.4672607095117612E-2</v>
      </c>
      <c r="V549" s="4">
        <v>44805</v>
      </c>
      <c r="W549" s="3">
        <v>20.149999999999999</v>
      </c>
      <c r="X549" s="9">
        <f t="shared" si="64"/>
        <v>0.18182540198347871</v>
      </c>
      <c r="AA549" s="4">
        <v>44805</v>
      </c>
      <c r="AB549" s="5">
        <v>17542.8</v>
      </c>
      <c r="AC549" s="2">
        <f t="shared" si="65"/>
        <v>-1.226571304940768E-2</v>
      </c>
      <c r="AF549" s="19">
        <f t="shared" si="59"/>
        <v>488</v>
      </c>
      <c r="AG549" s="21">
        <v>1.5966440206415813E-2</v>
      </c>
      <c r="AH549" s="21">
        <v>0.13492689138973551</v>
      </c>
    </row>
    <row r="550" spans="2:34" ht="17.850000000000001" customHeight="1">
      <c r="B550" s="4">
        <v>44803</v>
      </c>
      <c r="C550" s="5">
        <v>1361.25</v>
      </c>
      <c r="D550" s="9">
        <f t="shared" si="60"/>
        <v>-1.1467513001606335E-2</v>
      </c>
      <c r="G550" s="4">
        <v>44803</v>
      </c>
      <c r="H550" s="5">
        <v>1830</v>
      </c>
      <c r="I550" s="9">
        <f t="shared" si="61"/>
        <v>6.9365707827644023E-3</v>
      </c>
      <c r="L550" s="4">
        <v>44803</v>
      </c>
      <c r="M550" s="3">
        <v>348.7</v>
      </c>
      <c r="N550" s="9">
        <f t="shared" si="62"/>
        <v>-4.5779765218356668E-3</v>
      </c>
      <c r="Q550" s="4">
        <v>44803</v>
      </c>
      <c r="R550" s="5">
        <v>2208.9499999999998</v>
      </c>
      <c r="S550" s="9">
        <f t="shared" si="63"/>
        <v>3.7645182338619802E-3</v>
      </c>
      <c r="V550" s="4">
        <v>44803</v>
      </c>
      <c r="W550" s="3">
        <v>16.8</v>
      </c>
      <c r="X550" s="9">
        <f t="shared" si="64"/>
        <v>3.0213778596496633E-2</v>
      </c>
      <c r="AA550" s="4">
        <v>44803</v>
      </c>
      <c r="AB550" s="5">
        <v>17759.3</v>
      </c>
      <c r="AC550" s="2">
        <f t="shared" si="65"/>
        <v>2.5457433999052224E-2</v>
      </c>
      <c r="AF550" s="19">
        <f t="shared" si="59"/>
        <v>489</v>
      </c>
      <c r="AG550" s="21">
        <v>1.6065107398245633E-2</v>
      </c>
      <c r="AH550" s="21">
        <v>0.22017504571635466</v>
      </c>
    </row>
    <row r="551" spans="2:34" ht="17.850000000000001" customHeight="1">
      <c r="B551" s="4">
        <v>44802</v>
      </c>
      <c r="C551" s="5">
        <v>1376.95</v>
      </c>
      <c r="D551" s="9">
        <f t="shared" si="60"/>
        <v>-1.2485728020886579E-2</v>
      </c>
      <c r="G551" s="4">
        <v>44802</v>
      </c>
      <c r="H551" s="5">
        <v>1817.35</v>
      </c>
      <c r="I551" s="9">
        <f t="shared" si="61"/>
        <v>-8.6291266726167357E-3</v>
      </c>
      <c r="L551" s="4">
        <v>44802</v>
      </c>
      <c r="M551" s="3">
        <v>350.3</v>
      </c>
      <c r="N551" s="9">
        <f t="shared" si="62"/>
        <v>-1.1212948367348631E-2</v>
      </c>
      <c r="Q551" s="4">
        <v>44802</v>
      </c>
      <c r="R551" s="5">
        <v>2200.65</v>
      </c>
      <c r="S551" s="9">
        <f t="shared" si="63"/>
        <v>5.3307944718984862E-3</v>
      </c>
      <c r="V551" s="4">
        <v>44802</v>
      </c>
      <c r="W551" s="3">
        <v>16.3</v>
      </c>
      <c r="X551" s="9">
        <f t="shared" si="64"/>
        <v>3.07219903697028E-3</v>
      </c>
      <c r="AA551" s="4">
        <v>44802</v>
      </c>
      <c r="AB551" s="5">
        <v>17312.900000000001</v>
      </c>
      <c r="AC551" s="2">
        <f t="shared" si="65"/>
        <v>-1.4109055502046193E-2</v>
      </c>
      <c r="AF551" s="19">
        <f t="shared" si="59"/>
        <v>490</v>
      </c>
      <c r="AG551" s="21">
        <v>1.4961513715778642E-2</v>
      </c>
      <c r="AH551" s="21">
        <v>0.18610519222192479</v>
      </c>
    </row>
    <row r="552" spans="2:34" ht="17.850000000000001" customHeight="1">
      <c r="B552" s="4">
        <v>44799</v>
      </c>
      <c r="C552" s="5">
        <v>1394.25</v>
      </c>
      <c r="D552" s="9">
        <f t="shared" si="60"/>
        <v>4.9972241829832871E-3</v>
      </c>
      <c r="G552" s="4">
        <v>44799</v>
      </c>
      <c r="H552" s="5">
        <v>1833.1</v>
      </c>
      <c r="I552" s="9">
        <f t="shared" si="61"/>
        <v>-4.4361660515210427E-3</v>
      </c>
      <c r="L552" s="4">
        <v>44799</v>
      </c>
      <c r="M552" s="3">
        <v>354.25</v>
      </c>
      <c r="N552" s="9">
        <f t="shared" si="62"/>
        <v>-4.3658966609449309E-3</v>
      </c>
      <c r="Q552" s="4">
        <v>44799</v>
      </c>
      <c r="R552" s="5">
        <v>2188.9499999999998</v>
      </c>
      <c r="S552" s="9">
        <f t="shared" si="63"/>
        <v>2.042229434094852E-2</v>
      </c>
      <c r="V552" s="4">
        <v>44799</v>
      </c>
      <c r="W552" s="3">
        <v>16.25</v>
      </c>
      <c r="X552" s="9">
        <f t="shared" si="64"/>
        <v>7.671491758086163E-2</v>
      </c>
      <c r="AA552" s="4">
        <v>44799</v>
      </c>
      <c r="AB552" s="5">
        <v>17558.900000000001</v>
      </c>
      <c r="AC552" s="2">
        <f t="shared" si="65"/>
        <v>2.0780279616681788E-3</v>
      </c>
      <c r="AF552" s="19">
        <f t="shared" si="59"/>
        <v>491</v>
      </c>
      <c r="AG552" s="21">
        <v>1.5477269455929435E-2</v>
      </c>
      <c r="AH552" s="21">
        <v>0.21797668620460386</v>
      </c>
    </row>
    <row r="553" spans="2:34" ht="17.850000000000001" customHeight="1">
      <c r="B553" s="4">
        <v>44798</v>
      </c>
      <c r="C553" s="5">
        <v>1387.3</v>
      </c>
      <c r="D553" s="9">
        <f t="shared" si="60"/>
        <v>3.7191542987079843E-3</v>
      </c>
      <c r="G553" s="4">
        <v>44798</v>
      </c>
      <c r="H553" s="5">
        <v>1841.25</v>
      </c>
      <c r="I553" s="9">
        <f t="shared" si="61"/>
        <v>6.2926698063197383E-3</v>
      </c>
      <c r="L553" s="4">
        <v>44798</v>
      </c>
      <c r="M553" s="3">
        <v>355.8</v>
      </c>
      <c r="N553" s="9">
        <f t="shared" si="62"/>
        <v>-1.5201464194907133E-2</v>
      </c>
      <c r="Q553" s="4">
        <v>44798</v>
      </c>
      <c r="R553" s="5">
        <v>2144.6999999999998</v>
      </c>
      <c r="S553" s="9">
        <f t="shared" si="63"/>
        <v>4.7259653246198831E-2</v>
      </c>
      <c r="V553" s="4">
        <v>44798</v>
      </c>
      <c r="W553" s="3">
        <v>15.05</v>
      </c>
      <c r="X553" s="9">
        <f t="shared" si="64"/>
        <v>-1.6474837203505097E-2</v>
      </c>
      <c r="AA553" s="4">
        <v>44798</v>
      </c>
      <c r="AB553" s="5">
        <v>17522.45</v>
      </c>
      <c r="AC553" s="2">
        <f t="shared" si="65"/>
        <v>-4.6971965865721787E-3</v>
      </c>
      <c r="AF553" s="19">
        <f t="shared" si="59"/>
        <v>492</v>
      </c>
      <c r="AG553" s="21">
        <v>1.4707988068937096E-2</v>
      </c>
      <c r="AH553" s="21">
        <v>8.6292185750480477E-2</v>
      </c>
    </row>
    <row r="554" spans="2:34" ht="17.850000000000001" customHeight="1">
      <c r="B554" s="4">
        <v>44797</v>
      </c>
      <c r="C554" s="5">
        <v>1382.15</v>
      </c>
      <c r="D554" s="9">
        <f t="shared" si="60"/>
        <v>6.787808054274036E-3</v>
      </c>
      <c r="G554" s="4">
        <v>44797</v>
      </c>
      <c r="H554" s="5">
        <v>1829.7</v>
      </c>
      <c r="I554" s="9">
        <f t="shared" si="61"/>
        <v>1.9420934205737926E-3</v>
      </c>
      <c r="L554" s="4">
        <v>44797</v>
      </c>
      <c r="M554" s="3">
        <v>361.25</v>
      </c>
      <c r="N554" s="9">
        <f t="shared" si="62"/>
        <v>6.8051092420008683E-3</v>
      </c>
      <c r="Q554" s="4">
        <v>44797</v>
      </c>
      <c r="R554" s="5">
        <v>2045.7</v>
      </c>
      <c r="S554" s="9">
        <f t="shared" si="63"/>
        <v>-8.5181463724179774E-3</v>
      </c>
      <c r="V554" s="4">
        <v>44797</v>
      </c>
      <c r="W554" s="3">
        <v>15.3</v>
      </c>
      <c r="X554" s="9">
        <f t="shared" si="64"/>
        <v>-6.5146810211936419E-3</v>
      </c>
      <c r="AA554" s="4">
        <v>44797</v>
      </c>
      <c r="AB554" s="5">
        <v>17604.95</v>
      </c>
      <c r="AC554" s="2">
        <f t="shared" si="65"/>
        <v>1.5604374095596946E-3</v>
      </c>
      <c r="AF554" s="19">
        <f t="shared" si="59"/>
        <v>493</v>
      </c>
      <c r="AG554" s="21">
        <v>1.4396539350122979E-2</v>
      </c>
      <c r="AH554" s="21">
        <v>0.16353203547522382</v>
      </c>
    </row>
    <row r="555" spans="2:34" ht="17.850000000000001" customHeight="1">
      <c r="B555" s="4">
        <v>44796</v>
      </c>
      <c r="C555" s="5">
        <v>1372.8</v>
      </c>
      <c r="D555" s="9">
        <f t="shared" si="60"/>
        <v>6.5775286471452801E-3</v>
      </c>
      <c r="G555" s="4">
        <v>44796</v>
      </c>
      <c r="H555" s="5">
        <v>1826.15</v>
      </c>
      <c r="I555" s="9">
        <f t="shared" si="61"/>
        <v>1.8375504948565023E-2</v>
      </c>
      <c r="L555" s="4">
        <v>44796</v>
      </c>
      <c r="M555" s="3">
        <v>358.8</v>
      </c>
      <c r="N555" s="9">
        <f t="shared" si="62"/>
        <v>1.9702297881183186E-2</v>
      </c>
      <c r="Q555" s="4">
        <v>44796</v>
      </c>
      <c r="R555" s="5">
        <v>2063.1999999999998</v>
      </c>
      <c r="S555" s="9">
        <f t="shared" si="63"/>
        <v>3.2283540387999673E-3</v>
      </c>
      <c r="V555" s="4">
        <v>44796</v>
      </c>
      <c r="W555" s="3">
        <v>15.4</v>
      </c>
      <c r="X555" s="9">
        <f t="shared" si="64"/>
        <v>-1.6103407566578735E-2</v>
      </c>
      <c r="AA555" s="4">
        <v>44796</v>
      </c>
      <c r="AB555" s="5">
        <v>17577.5</v>
      </c>
      <c r="AC555" s="2">
        <f t="shared" si="65"/>
        <v>4.9503639913507161E-3</v>
      </c>
      <c r="AF555" s="19">
        <f t="shared" si="59"/>
        <v>494</v>
      </c>
      <c r="AG555" s="21">
        <v>1.7840012009411387E-2</v>
      </c>
      <c r="AH555" s="21">
        <v>0.2775374796395802</v>
      </c>
    </row>
    <row r="556" spans="2:34" ht="17.850000000000001" customHeight="1">
      <c r="B556" s="4">
        <v>44795</v>
      </c>
      <c r="C556" s="5">
        <v>1363.8</v>
      </c>
      <c r="D556" s="9">
        <f t="shared" si="60"/>
        <v>-6.8688614969845199E-3</v>
      </c>
      <c r="G556" s="4">
        <v>44795</v>
      </c>
      <c r="H556" s="5">
        <v>1792.9</v>
      </c>
      <c r="I556" s="9">
        <f t="shared" si="61"/>
        <v>-8.8015783443120225E-3</v>
      </c>
      <c r="L556" s="4">
        <v>44795</v>
      </c>
      <c r="M556" s="3">
        <v>351.8</v>
      </c>
      <c r="N556" s="9">
        <f t="shared" si="62"/>
        <v>-7.5044599975686542E-3</v>
      </c>
      <c r="Q556" s="4">
        <v>44795</v>
      </c>
      <c r="R556" s="5">
        <v>2056.5500000000002</v>
      </c>
      <c r="S556" s="9">
        <f t="shared" si="63"/>
        <v>-4.2762198583079516E-2</v>
      </c>
      <c r="V556" s="4">
        <v>44795</v>
      </c>
      <c r="W556" s="3">
        <v>15.65</v>
      </c>
      <c r="X556" s="9">
        <f t="shared" si="64"/>
        <v>4.5759617149466761E-2</v>
      </c>
      <c r="AA556" s="4">
        <v>44795</v>
      </c>
      <c r="AB556" s="5">
        <v>17490.7</v>
      </c>
      <c r="AC556" s="2">
        <f t="shared" si="65"/>
        <v>-1.519214788075593E-2</v>
      </c>
      <c r="AF556" s="19">
        <f t="shared" si="59"/>
        <v>495</v>
      </c>
      <c r="AG556" s="21">
        <v>1.6284861560595228E-2</v>
      </c>
      <c r="AH556" s="21">
        <v>5.7278332660941018E-2</v>
      </c>
    </row>
    <row r="557" spans="2:34" ht="17.850000000000001" customHeight="1">
      <c r="B557" s="4">
        <v>44792</v>
      </c>
      <c r="C557" s="5">
        <v>1373.2</v>
      </c>
      <c r="D557" s="9">
        <f t="shared" si="60"/>
        <v>-1.2411731406414229E-2</v>
      </c>
      <c r="G557" s="4">
        <v>44792</v>
      </c>
      <c r="H557" s="5">
        <v>1808.75</v>
      </c>
      <c r="I557" s="9">
        <f t="shared" si="61"/>
        <v>-5.8646977497689969E-2</v>
      </c>
      <c r="L557" s="4">
        <v>44792</v>
      </c>
      <c r="M557" s="3">
        <v>354.45</v>
      </c>
      <c r="N557" s="9">
        <f t="shared" si="62"/>
        <v>-1.4285957247476541E-2</v>
      </c>
      <c r="Q557" s="4">
        <v>44792</v>
      </c>
      <c r="R557" s="5">
        <v>2146.4</v>
      </c>
      <c r="S557" s="9">
        <f t="shared" si="63"/>
        <v>-3.3408822527246029E-2</v>
      </c>
      <c r="V557" s="4">
        <v>44792</v>
      </c>
      <c r="W557" s="3">
        <v>14.95</v>
      </c>
      <c r="X557" s="9">
        <f t="shared" si="64"/>
        <v>5.1469335229480426E-2</v>
      </c>
      <c r="AA557" s="4">
        <v>44792</v>
      </c>
      <c r="AB557" s="5">
        <v>17758.45</v>
      </c>
      <c r="AC557" s="2">
        <f t="shared" si="65"/>
        <v>-1.1090707396812729E-2</v>
      </c>
      <c r="AF557" s="19">
        <f t="shared" si="59"/>
        <v>496</v>
      </c>
      <c r="AG557" s="21">
        <v>1.5856073494203812E-2</v>
      </c>
      <c r="AH557" s="21">
        <v>0.17470933143740042</v>
      </c>
    </row>
    <row r="558" spans="2:34" ht="17.850000000000001" customHeight="1">
      <c r="B558" s="4">
        <v>44791</v>
      </c>
      <c r="C558" s="5">
        <v>1390.35</v>
      </c>
      <c r="D558" s="9">
        <f t="shared" si="60"/>
        <v>-1.6867053466566726E-2</v>
      </c>
      <c r="G558" s="4">
        <v>44791</v>
      </c>
      <c r="H558" s="5">
        <v>1918</v>
      </c>
      <c r="I558" s="9">
        <f t="shared" si="61"/>
        <v>-8.229858099710996E-3</v>
      </c>
      <c r="L558" s="4">
        <v>44791</v>
      </c>
      <c r="M558" s="3">
        <v>359.55</v>
      </c>
      <c r="N558" s="9">
        <f t="shared" si="62"/>
        <v>-1.1118833668087706E-3</v>
      </c>
      <c r="Q558" s="4">
        <v>44791</v>
      </c>
      <c r="R558" s="5">
        <v>2219.3200000000002</v>
      </c>
      <c r="S558" s="9">
        <f t="shared" si="63"/>
        <v>1.5081708294314274E-2</v>
      </c>
      <c r="V558" s="4">
        <v>44791</v>
      </c>
      <c r="W558" s="3">
        <v>14.2</v>
      </c>
      <c r="X558" s="9">
        <f t="shared" si="64"/>
        <v>3.9502442976246173E-2</v>
      </c>
      <c r="AA558" s="4">
        <v>44791</v>
      </c>
      <c r="AB558" s="5">
        <v>17956.5</v>
      </c>
      <c r="AC558" s="2">
        <f t="shared" si="65"/>
        <v>6.8243702292707423E-4</v>
      </c>
      <c r="AF558" s="19">
        <f t="shared" si="59"/>
        <v>497</v>
      </c>
      <c r="AG558" s="21">
        <v>2.3489444176894192E-2</v>
      </c>
      <c r="AH558" s="21">
        <v>0.23378963963701069</v>
      </c>
    </row>
    <row r="559" spans="2:34" ht="17.850000000000001" customHeight="1">
      <c r="B559" s="4">
        <v>44790</v>
      </c>
      <c r="C559" s="5">
        <v>1414</v>
      </c>
      <c r="D559" s="9">
        <f t="shared" si="60"/>
        <v>6.5632164642104741E-3</v>
      </c>
      <c r="G559" s="4">
        <v>44790</v>
      </c>
      <c r="H559" s="5">
        <v>1933.85</v>
      </c>
      <c r="I559" s="9">
        <f t="shared" si="61"/>
        <v>-2.4467458174170634E-2</v>
      </c>
      <c r="L559" s="4">
        <v>44790</v>
      </c>
      <c r="M559" s="3">
        <v>359.95</v>
      </c>
      <c r="N559" s="9">
        <f t="shared" si="62"/>
        <v>5.0277587379172234E-2</v>
      </c>
      <c r="Q559" s="4">
        <v>44790</v>
      </c>
      <c r="R559" s="5">
        <v>2186.1</v>
      </c>
      <c r="S559" s="9">
        <f t="shared" si="63"/>
        <v>-2.2069768589547309E-3</v>
      </c>
      <c r="V559" s="4">
        <v>44790</v>
      </c>
      <c r="W559" s="3">
        <v>13.65</v>
      </c>
      <c r="X559" s="9">
        <f t="shared" si="64"/>
        <v>1.8484814674103161E-2</v>
      </c>
      <c r="AA559" s="4">
        <v>44790</v>
      </c>
      <c r="AB559" s="5">
        <v>17944.25</v>
      </c>
      <c r="AC559" s="2">
        <f t="shared" si="65"/>
        <v>6.6537379070216564E-3</v>
      </c>
      <c r="AF559" s="19">
        <f t="shared" si="59"/>
        <v>498</v>
      </c>
      <c r="AG559" s="21">
        <v>2.0521268940082788E-2</v>
      </c>
      <c r="AH559" s="21">
        <v>0.33224326542113447</v>
      </c>
    </row>
    <row r="560" spans="2:34" ht="17.850000000000001" customHeight="1">
      <c r="B560" s="4">
        <v>44789</v>
      </c>
      <c r="C560" s="5">
        <v>1404.75</v>
      </c>
      <c r="D560" s="9">
        <f t="shared" si="60"/>
        <v>-7.2701800850303979E-3</v>
      </c>
      <c r="G560" s="4">
        <v>44789</v>
      </c>
      <c r="H560" s="5">
        <v>1981.75</v>
      </c>
      <c r="I560" s="9">
        <f t="shared" si="61"/>
        <v>-1.6291447767113089E-2</v>
      </c>
      <c r="L560" s="4">
        <v>44789</v>
      </c>
      <c r="M560" s="3">
        <v>342.3</v>
      </c>
      <c r="N560" s="9">
        <f t="shared" si="62"/>
        <v>-2.4956217640290771E-2</v>
      </c>
      <c r="Q560" s="4">
        <v>44789</v>
      </c>
      <c r="R560" s="5">
        <v>2190.9299999999998</v>
      </c>
      <c r="S560" s="9">
        <f t="shared" si="63"/>
        <v>2.8025743656019002E-2</v>
      </c>
      <c r="V560" s="4">
        <v>44789</v>
      </c>
      <c r="W560" s="3">
        <v>13.4</v>
      </c>
      <c r="X560" s="9">
        <f t="shared" si="64"/>
        <v>0</v>
      </c>
      <c r="AA560" s="4">
        <v>44789</v>
      </c>
      <c r="AB560" s="5">
        <v>17825.25</v>
      </c>
      <c r="AC560" s="2">
        <f t="shared" si="65"/>
        <v>7.1558771042484594E-3</v>
      </c>
      <c r="AF560" s="19">
        <f t="shared" si="59"/>
        <v>499</v>
      </c>
      <c r="AG560" s="21">
        <v>1.5037323676486072E-2</v>
      </c>
      <c r="AH560" s="21">
        <v>4.2542711814613013E-2</v>
      </c>
    </row>
    <row r="561" spans="2:34" ht="17.850000000000001" customHeight="1">
      <c r="B561" s="4">
        <v>44785</v>
      </c>
      <c r="C561" s="5">
        <v>1415</v>
      </c>
      <c r="D561" s="9">
        <f t="shared" si="60"/>
        <v>1.9157605685374418E-2</v>
      </c>
      <c r="G561" s="4">
        <v>44785</v>
      </c>
      <c r="H561" s="5">
        <v>2014.3</v>
      </c>
      <c r="I561" s="9">
        <f t="shared" si="61"/>
        <v>-2.2142937738272084E-2</v>
      </c>
      <c r="L561" s="4">
        <v>44785</v>
      </c>
      <c r="M561" s="3">
        <v>350.95</v>
      </c>
      <c r="N561" s="9">
        <f t="shared" si="62"/>
        <v>2.1020065608816283E-2</v>
      </c>
      <c r="Q561" s="4">
        <v>44785</v>
      </c>
      <c r="R561" s="5">
        <v>2130.38</v>
      </c>
      <c r="S561" s="9">
        <f t="shared" si="63"/>
        <v>-2.5397837452074284E-2</v>
      </c>
      <c r="V561" s="4">
        <v>44785</v>
      </c>
      <c r="W561" s="3">
        <v>13.4</v>
      </c>
      <c r="X561" s="9">
        <f t="shared" si="64"/>
        <v>-1.4815085785140587E-2</v>
      </c>
      <c r="AA561" s="4">
        <v>44785</v>
      </c>
      <c r="AB561" s="5">
        <v>17698.150000000001</v>
      </c>
      <c r="AC561" s="2">
        <f t="shared" si="65"/>
        <v>2.2145459122128799E-3</v>
      </c>
      <c r="AF561" s="19">
        <f t="shared" si="59"/>
        <v>500</v>
      </c>
      <c r="AG561" s="21">
        <v>1.6865135366804351E-2</v>
      </c>
      <c r="AH561" s="21">
        <v>0.2760314461477692</v>
      </c>
    </row>
    <row r="562" spans="2:34" ht="17.850000000000001" customHeight="1">
      <c r="B562" s="4">
        <v>44784</v>
      </c>
      <c r="C562" s="5">
        <v>1388.15</v>
      </c>
      <c r="D562" s="9">
        <f t="shared" si="60"/>
        <v>-1.267017665432821E-2</v>
      </c>
      <c r="G562" s="4">
        <v>44784</v>
      </c>
      <c r="H562" s="5">
        <v>2059.4</v>
      </c>
      <c r="I562" s="9">
        <f t="shared" si="61"/>
        <v>-3.2368377352814323E-2</v>
      </c>
      <c r="L562" s="4">
        <v>44784</v>
      </c>
      <c r="M562" s="3">
        <v>343.65</v>
      </c>
      <c r="N562" s="9">
        <f t="shared" si="62"/>
        <v>-1.8595130393005862E-2</v>
      </c>
      <c r="Q562" s="4">
        <v>44784</v>
      </c>
      <c r="R562" s="5">
        <v>2185.1799999999998</v>
      </c>
      <c r="S562" s="9">
        <f t="shared" si="63"/>
        <v>-3.6771380800640742E-3</v>
      </c>
      <c r="V562" s="4">
        <v>44784</v>
      </c>
      <c r="W562" s="3">
        <v>13.6</v>
      </c>
      <c r="X562" s="9">
        <f t="shared" si="64"/>
        <v>-3.964483134724036E-2</v>
      </c>
      <c r="AA562" s="4">
        <v>44784</v>
      </c>
      <c r="AB562" s="5">
        <v>17659</v>
      </c>
      <c r="AC562" s="2">
        <f t="shared" si="65"/>
        <v>7.0609421403666373E-3</v>
      </c>
      <c r="AF562" s="19">
        <f t="shared" si="59"/>
        <v>501</v>
      </c>
      <c r="AG562" s="21">
        <v>1.8565380851603131E-2</v>
      </c>
      <c r="AH562" s="21">
        <v>0.30156469999301544</v>
      </c>
    </row>
    <row r="563" spans="2:34" ht="17.850000000000001" customHeight="1">
      <c r="B563" s="4">
        <v>44783</v>
      </c>
      <c r="C563" s="5">
        <v>1405.85</v>
      </c>
      <c r="D563" s="9">
        <f t="shared" si="60"/>
        <v>6.0437919468332608E-2</v>
      </c>
      <c r="G563" s="4">
        <v>44783</v>
      </c>
      <c r="H563" s="5">
        <v>2127.15</v>
      </c>
      <c r="I563" s="9">
        <f t="shared" si="61"/>
        <v>-5.4048339329338269E-4</v>
      </c>
      <c r="L563" s="4">
        <v>44783</v>
      </c>
      <c r="M563" s="3">
        <v>350.1</v>
      </c>
      <c r="N563" s="9">
        <f t="shared" si="62"/>
        <v>1.7286515157185232E-2</v>
      </c>
      <c r="Q563" s="4">
        <v>44783</v>
      </c>
      <c r="R563" s="5">
        <v>2193.23</v>
      </c>
      <c r="S563" s="9">
        <f t="shared" si="63"/>
        <v>-2.2594941284150696E-2</v>
      </c>
      <c r="V563" s="4">
        <v>44783</v>
      </c>
      <c r="W563" s="3">
        <v>14.15</v>
      </c>
      <c r="X563" s="9">
        <f t="shared" si="64"/>
        <v>6.1950588861538466E-2</v>
      </c>
      <c r="AA563" s="4">
        <v>44783</v>
      </c>
      <c r="AB563" s="5">
        <v>17534.75</v>
      </c>
      <c r="AC563" s="2">
        <f t="shared" si="65"/>
        <v>5.5048725215279116E-4</v>
      </c>
      <c r="AF563" s="19">
        <f t="shared" si="59"/>
        <v>502</v>
      </c>
      <c r="AG563" s="21">
        <v>1.5866859992070742E-2</v>
      </c>
      <c r="AH563" s="21">
        <v>0.20702509563745297</v>
      </c>
    </row>
    <row r="564" spans="2:34" ht="17.850000000000001" customHeight="1">
      <c r="B564" s="4">
        <v>44781</v>
      </c>
      <c r="C564" s="5">
        <v>1323.4</v>
      </c>
      <c r="D564" s="9">
        <f t="shared" si="60"/>
        <v>6.7097808548911364E-3</v>
      </c>
      <c r="G564" s="4">
        <v>44781</v>
      </c>
      <c r="H564" s="5">
        <v>2128.3000000000002</v>
      </c>
      <c r="I564" s="9">
        <f t="shared" si="61"/>
        <v>8.2328290164492193E-3</v>
      </c>
      <c r="L564" s="4">
        <v>44781</v>
      </c>
      <c r="M564" s="3">
        <v>344.1</v>
      </c>
      <c r="N564" s="9">
        <f t="shared" si="62"/>
        <v>2.0404377622843872E-2</v>
      </c>
      <c r="Q564" s="4">
        <v>44781</v>
      </c>
      <c r="R564" s="5">
        <v>2243.35</v>
      </c>
      <c r="S564" s="9">
        <f t="shared" si="63"/>
        <v>-1.9423657865559885E-2</v>
      </c>
      <c r="V564" s="4">
        <v>44781</v>
      </c>
      <c r="W564" s="3">
        <v>13.3</v>
      </c>
      <c r="X564" s="9">
        <f t="shared" si="64"/>
        <v>1.134227660393451E-2</v>
      </c>
      <c r="AA564" s="4">
        <v>44781</v>
      </c>
      <c r="AB564" s="5">
        <v>17525.099999999999</v>
      </c>
      <c r="AC564" s="2">
        <f t="shared" si="65"/>
        <v>7.3076213015998703E-3</v>
      </c>
      <c r="AF564" s="19">
        <f t="shared" si="59"/>
        <v>503</v>
      </c>
      <c r="AG564" s="21">
        <v>1.4173404970092011E-2</v>
      </c>
      <c r="AH564" s="21">
        <v>0.12826387757537525</v>
      </c>
    </row>
    <row r="565" spans="2:34" ht="17.850000000000001" customHeight="1">
      <c r="B565" s="4">
        <v>44778</v>
      </c>
      <c r="C565" s="5">
        <v>1314.55</v>
      </c>
      <c r="D565" s="9">
        <f t="shared" si="60"/>
        <v>-4.0236920366112962E-3</v>
      </c>
      <c r="G565" s="4">
        <v>44778</v>
      </c>
      <c r="H565" s="5">
        <v>2110.85</v>
      </c>
      <c r="I565" s="9">
        <f t="shared" si="61"/>
        <v>-1.9121041446778397E-2</v>
      </c>
      <c r="L565" s="4">
        <v>44778</v>
      </c>
      <c r="M565" s="3">
        <v>337.15</v>
      </c>
      <c r="N565" s="9">
        <f t="shared" si="62"/>
        <v>4.4579849724204632E-2</v>
      </c>
      <c r="Q565" s="4">
        <v>44778</v>
      </c>
      <c r="R565" s="5">
        <v>2287.35</v>
      </c>
      <c r="S565" s="9">
        <f t="shared" si="63"/>
        <v>1.8790876189765972E-2</v>
      </c>
      <c r="V565" s="4">
        <v>44778</v>
      </c>
      <c r="W565" s="3">
        <v>13.15</v>
      </c>
      <c r="X565" s="9">
        <f t="shared" si="64"/>
        <v>-3.7950709685514979E-3</v>
      </c>
      <c r="AA565" s="4">
        <v>44778</v>
      </c>
      <c r="AB565" s="5">
        <v>17397.5</v>
      </c>
      <c r="AC565" s="2">
        <f t="shared" si="65"/>
        <v>8.9132972159968534E-4</v>
      </c>
      <c r="AF565" s="19">
        <f t="shared" si="59"/>
        <v>504</v>
      </c>
      <c r="AG565" s="21">
        <v>1.4139339388520666E-2</v>
      </c>
      <c r="AH565" s="21">
        <v>9.8886483603852382E-2</v>
      </c>
    </row>
    <row r="566" spans="2:34" ht="17.850000000000001" customHeight="1">
      <c r="B566" s="4">
        <v>44777</v>
      </c>
      <c r="C566" s="5">
        <v>1319.85</v>
      </c>
      <c r="D566" s="9">
        <f t="shared" si="60"/>
        <v>-5.6287098724772432E-3</v>
      </c>
      <c r="G566" s="4">
        <v>44777</v>
      </c>
      <c r="H566" s="5">
        <v>2151.6</v>
      </c>
      <c r="I566" s="9">
        <f t="shared" si="61"/>
        <v>-1.9035917941279387E-2</v>
      </c>
      <c r="L566" s="4">
        <v>44777</v>
      </c>
      <c r="M566" s="3">
        <v>322.45</v>
      </c>
      <c r="N566" s="9">
        <f t="shared" si="62"/>
        <v>-5.8750942026781642E-3</v>
      </c>
      <c r="Q566" s="4">
        <v>44777</v>
      </c>
      <c r="R566" s="5">
        <v>2244.77</v>
      </c>
      <c r="S566" s="9">
        <f t="shared" si="63"/>
        <v>4.5822552482940648E-2</v>
      </c>
      <c r="V566" s="4">
        <v>44777</v>
      </c>
      <c r="W566" s="3">
        <v>13.2</v>
      </c>
      <c r="X566" s="9">
        <f t="shared" si="64"/>
        <v>1.5267472130788381E-2</v>
      </c>
      <c r="AA566" s="4">
        <v>44777</v>
      </c>
      <c r="AB566" s="5">
        <v>17382</v>
      </c>
      <c r="AC566" s="2">
        <f t="shared" si="65"/>
        <v>-3.5375171312953282E-4</v>
      </c>
      <c r="AF566" s="19">
        <f t="shared" si="59"/>
        <v>505</v>
      </c>
      <c r="AG566" s="21">
        <v>1.3977856295437952E-2</v>
      </c>
      <c r="AH566" s="21">
        <v>0.13237396914893795</v>
      </c>
    </row>
    <row r="567" spans="2:34" ht="17.850000000000001" customHeight="1">
      <c r="B567" s="4">
        <v>44776</v>
      </c>
      <c r="C567" s="5">
        <v>1327.3</v>
      </c>
      <c r="D567" s="9">
        <f t="shared" si="60"/>
        <v>-1.4844446152911903E-2</v>
      </c>
      <c r="G567" s="4">
        <v>44776</v>
      </c>
      <c r="H567" s="5">
        <v>2192.9499999999998</v>
      </c>
      <c r="I567" s="9">
        <f t="shared" si="61"/>
        <v>5.0974451767103659E-3</v>
      </c>
      <c r="L567" s="4">
        <v>44776</v>
      </c>
      <c r="M567" s="3">
        <v>324.35000000000002</v>
      </c>
      <c r="N567" s="9">
        <f t="shared" si="62"/>
        <v>1.1005303666705003E-2</v>
      </c>
      <c r="Q567" s="4">
        <v>44776</v>
      </c>
      <c r="R567" s="5">
        <v>2144.23</v>
      </c>
      <c r="S567" s="9">
        <f t="shared" si="63"/>
        <v>-6.1696304011588715E-3</v>
      </c>
      <c r="V567" s="4">
        <v>44776</v>
      </c>
      <c r="W567" s="3">
        <v>13</v>
      </c>
      <c r="X567" s="9">
        <f t="shared" si="64"/>
        <v>-2.2814677766171399E-2</v>
      </c>
      <c r="AA567" s="4">
        <v>44776</v>
      </c>
      <c r="AB567" s="5">
        <v>17388.150000000001</v>
      </c>
      <c r="AC567" s="2">
        <f t="shared" si="65"/>
        <v>2.4587155671240059E-3</v>
      </c>
      <c r="AF567" s="19">
        <f t="shared" si="59"/>
        <v>506</v>
      </c>
      <c r="AG567" s="21">
        <v>1.6039549457493481E-2</v>
      </c>
      <c r="AH567" s="21">
        <v>0.21078468881910187</v>
      </c>
    </row>
    <row r="568" spans="2:34" ht="17.850000000000001" customHeight="1">
      <c r="B568" s="4">
        <v>44775</v>
      </c>
      <c r="C568" s="5">
        <v>1347.15</v>
      </c>
      <c r="D568" s="9">
        <f t="shared" si="60"/>
        <v>-2.8899516499130081E-2</v>
      </c>
      <c r="G568" s="4">
        <v>44775</v>
      </c>
      <c r="H568" s="5">
        <v>2181.8000000000002</v>
      </c>
      <c r="I568" s="9">
        <f t="shared" si="61"/>
        <v>1.1779622383986596E-2</v>
      </c>
      <c r="L568" s="4">
        <v>44775</v>
      </c>
      <c r="M568" s="3">
        <v>320.8</v>
      </c>
      <c r="N568" s="9">
        <f t="shared" si="62"/>
        <v>2.1844290165419881E-3</v>
      </c>
      <c r="Q568" s="4">
        <v>44775</v>
      </c>
      <c r="R568" s="5">
        <v>2157.5</v>
      </c>
      <c r="S568" s="9">
        <f t="shared" si="63"/>
        <v>3.8218943746150934E-3</v>
      </c>
      <c r="V568" s="4">
        <v>44775</v>
      </c>
      <c r="W568" s="3">
        <v>13.3</v>
      </c>
      <c r="X568" s="9">
        <f t="shared" si="64"/>
        <v>2.2814677766171482E-2</v>
      </c>
      <c r="AA568" s="4">
        <v>44775</v>
      </c>
      <c r="AB568" s="5">
        <v>17345.45</v>
      </c>
      <c r="AC568" s="2">
        <f t="shared" si="65"/>
        <v>3.1136930669172061E-4</v>
      </c>
      <c r="AF568" s="19">
        <f t="shared" si="59"/>
        <v>507</v>
      </c>
      <c r="AG568" s="21">
        <v>1.5326397398777206E-2</v>
      </c>
      <c r="AH568" s="21">
        <v>0.22120271038466224</v>
      </c>
    </row>
    <row r="569" spans="2:34" ht="17.850000000000001" customHeight="1">
      <c r="B569" s="4">
        <v>44774</v>
      </c>
      <c r="C569" s="5">
        <v>1386.65</v>
      </c>
      <c r="D569" s="9">
        <f t="shared" si="60"/>
        <v>5.3624605584641098E-2</v>
      </c>
      <c r="G569" s="4">
        <v>44774</v>
      </c>
      <c r="H569" s="5">
        <v>2156.25</v>
      </c>
      <c r="I569" s="9">
        <f t="shared" si="61"/>
        <v>5.5807609091389487E-3</v>
      </c>
      <c r="L569" s="4">
        <v>44774</v>
      </c>
      <c r="M569" s="3">
        <v>320.10000000000002</v>
      </c>
      <c r="N569" s="9">
        <f t="shared" si="62"/>
        <v>1.6537112041065619E-2</v>
      </c>
      <c r="Q569" s="4">
        <v>44774</v>
      </c>
      <c r="R569" s="5">
        <v>2149.27</v>
      </c>
      <c r="S569" s="9">
        <f t="shared" si="63"/>
        <v>1.0265278060233364E-2</v>
      </c>
      <c r="V569" s="4">
        <v>44774</v>
      </c>
      <c r="W569" s="3">
        <v>13</v>
      </c>
      <c r="X569" s="9">
        <f t="shared" si="64"/>
        <v>4.7252884850545511E-2</v>
      </c>
      <c r="AA569" s="4">
        <v>44774</v>
      </c>
      <c r="AB569" s="5">
        <v>17340.05</v>
      </c>
      <c r="AC569" s="2">
        <f t="shared" si="65"/>
        <v>1.0539747347198897E-2</v>
      </c>
      <c r="AF569" s="19">
        <f t="shared" si="59"/>
        <v>508</v>
      </c>
      <c r="AG569" s="21">
        <v>1.6604845228476037E-2</v>
      </c>
      <c r="AH569" s="21">
        <v>0.13951371363887824</v>
      </c>
    </row>
    <row r="570" spans="2:34" ht="17.850000000000001" customHeight="1">
      <c r="B570" s="4">
        <v>44771</v>
      </c>
      <c r="C570" s="5">
        <v>1314.25</v>
      </c>
      <c r="D570" s="9">
        <f t="shared" si="60"/>
        <v>2.7774205739448877E-2</v>
      </c>
      <c r="G570" s="4">
        <v>44771</v>
      </c>
      <c r="H570" s="5">
        <v>2144.25</v>
      </c>
      <c r="I570" s="9">
        <f t="shared" si="61"/>
        <v>4.7905630685661879E-2</v>
      </c>
      <c r="L570" s="4">
        <v>44771</v>
      </c>
      <c r="M570" s="3">
        <v>314.85000000000002</v>
      </c>
      <c r="N570" s="9">
        <f t="shared" si="62"/>
        <v>1.1981931031160409E-2</v>
      </c>
      <c r="Q570" s="4">
        <v>44771</v>
      </c>
      <c r="R570" s="5">
        <v>2127.3200000000002</v>
      </c>
      <c r="S570" s="9">
        <f t="shared" si="63"/>
        <v>2.3264604606399591E-2</v>
      </c>
      <c r="V570" s="4">
        <v>44771</v>
      </c>
      <c r="W570" s="3">
        <v>12.4</v>
      </c>
      <c r="X570" s="9">
        <f t="shared" si="64"/>
        <v>5.3843232020823181E-2</v>
      </c>
      <c r="AA570" s="4">
        <v>44771</v>
      </c>
      <c r="AB570" s="5">
        <v>17158.25</v>
      </c>
      <c r="AC570" s="2">
        <f t="shared" si="65"/>
        <v>1.341553833962306E-2</v>
      </c>
      <c r="AF570" s="19">
        <f t="shared" si="59"/>
        <v>509</v>
      </c>
      <c r="AG570" s="21">
        <v>1.5842683558225684E-2</v>
      </c>
      <c r="AH570" s="21">
        <v>9.6735776746508267E-2</v>
      </c>
    </row>
    <row r="571" spans="2:34" ht="17.850000000000001" customHeight="1">
      <c r="B571" s="4">
        <v>44770</v>
      </c>
      <c r="C571" s="5">
        <v>1278.25</v>
      </c>
      <c r="D571" s="9">
        <f t="shared" si="60"/>
        <v>2.2948583735794319E-2</v>
      </c>
      <c r="G571" s="4">
        <v>44770</v>
      </c>
      <c r="H571" s="5">
        <v>2043.95</v>
      </c>
      <c r="I571" s="9">
        <f t="shared" si="61"/>
        <v>1.1019666301591248E-2</v>
      </c>
      <c r="L571" s="4">
        <v>44770</v>
      </c>
      <c r="M571" s="3">
        <v>311.10000000000002</v>
      </c>
      <c r="N571" s="9">
        <f t="shared" si="62"/>
        <v>8.8789024660895118E-3</v>
      </c>
      <c r="Q571" s="4">
        <v>44770</v>
      </c>
      <c r="R571" s="5">
        <v>2078.4</v>
      </c>
      <c r="S571" s="9">
        <f t="shared" si="63"/>
        <v>1.2817553267967638E-2</v>
      </c>
      <c r="V571" s="4">
        <v>44770</v>
      </c>
      <c r="W571" s="3">
        <v>11.75</v>
      </c>
      <c r="X571" s="9">
        <f t="shared" si="64"/>
        <v>-1.26851595273158E-2</v>
      </c>
      <c r="AA571" s="4">
        <v>44770</v>
      </c>
      <c r="AB571" s="5">
        <v>16929.599999999999</v>
      </c>
      <c r="AC571" s="2">
        <f t="shared" si="65"/>
        <v>1.7145966548059971E-2</v>
      </c>
      <c r="AF571" s="19">
        <f t="shared" si="59"/>
        <v>510</v>
      </c>
      <c r="AG571" s="21">
        <v>1.382184489148274E-2</v>
      </c>
      <c r="AH571" s="21">
        <v>0.10718525686682806</v>
      </c>
    </row>
    <row r="572" spans="2:34" ht="17.850000000000001" customHeight="1">
      <c r="B572" s="4">
        <v>44769</v>
      </c>
      <c r="C572" s="5">
        <v>1249.25</v>
      </c>
      <c r="D572" s="9">
        <f t="shared" si="60"/>
        <v>4.0908054160910378E-3</v>
      </c>
      <c r="G572" s="4">
        <v>44769</v>
      </c>
      <c r="H572" s="5">
        <v>2021.55</v>
      </c>
      <c r="I572" s="9">
        <f t="shared" si="61"/>
        <v>3.5214994941595919E-2</v>
      </c>
      <c r="L572" s="4">
        <v>44769</v>
      </c>
      <c r="M572" s="3">
        <v>308.35000000000002</v>
      </c>
      <c r="N572" s="9">
        <f t="shared" si="62"/>
        <v>-2.735076525937314E-2</v>
      </c>
      <c r="Q572" s="4">
        <v>44769</v>
      </c>
      <c r="R572" s="5">
        <v>2051.9299999999998</v>
      </c>
      <c r="S572" s="9">
        <f t="shared" si="63"/>
        <v>2.0556543366002551E-2</v>
      </c>
      <c r="V572" s="4">
        <v>44769</v>
      </c>
      <c r="W572" s="3">
        <v>11.9</v>
      </c>
      <c r="X572" s="9">
        <f t="shared" si="64"/>
        <v>0</v>
      </c>
      <c r="AA572" s="4">
        <v>44769</v>
      </c>
      <c r="AB572" s="5">
        <v>16641.8</v>
      </c>
      <c r="AC572" s="2">
        <f t="shared" si="65"/>
        <v>9.5364889176067225E-3</v>
      </c>
      <c r="AF572" s="19">
        <f t="shared" si="59"/>
        <v>511</v>
      </c>
      <c r="AG572" s="21">
        <v>1.6686795527186285E-2</v>
      </c>
      <c r="AH572" s="21">
        <v>0.16952901219035171</v>
      </c>
    </row>
    <row r="573" spans="2:34" ht="17.850000000000001" customHeight="1">
      <c r="B573" s="4">
        <v>44768</v>
      </c>
      <c r="C573" s="5">
        <v>1244.1500000000001</v>
      </c>
      <c r="D573" s="9">
        <f t="shared" si="60"/>
        <v>-5.9701669865036841E-3</v>
      </c>
      <c r="G573" s="4">
        <v>44768</v>
      </c>
      <c r="H573" s="5">
        <v>1951.6</v>
      </c>
      <c r="I573" s="9">
        <f t="shared" si="61"/>
        <v>1.9741653545360404E-2</v>
      </c>
      <c r="L573" s="4">
        <v>44768</v>
      </c>
      <c r="M573" s="3">
        <v>316.89999999999998</v>
      </c>
      <c r="N573" s="9">
        <f t="shared" si="62"/>
        <v>1.1265490026190485E-2</v>
      </c>
      <c r="Q573" s="4">
        <v>44768</v>
      </c>
      <c r="R573" s="5">
        <v>2010.18</v>
      </c>
      <c r="S573" s="9">
        <f t="shared" si="63"/>
        <v>8.7337672438265353E-3</v>
      </c>
      <c r="V573" s="4">
        <v>44768</v>
      </c>
      <c r="W573" s="3">
        <v>11.9</v>
      </c>
      <c r="X573" s="9">
        <f t="shared" si="64"/>
        <v>2.9852963149681128E-2</v>
      </c>
      <c r="AA573" s="4">
        <v>44768</v>
      </c>
      <c r="AB573" s="5">
        <v>16483.849999999999</v>
      </c>
      <c r="AC573" s="2">
        <f t="shared" si="65"/>
        <v>-8.8873099859093849E-3</v>
      </c>
      <c r="AF573" s="19">
        <f t="shared" si="59"/>
        <v>512</v>
      </c>
      <c r="AG573" s="21">
        <v>1.6593401959541239E-2</v>
      </c>
      <c r="AH573" s="21">
        <v>0.20908267237168449</v>
      </c>
    </row>
    <row r="574" spans="2:34" ht="17.850000000000001" customHeight="1">
      <c r="B574" s="4">
        <v>44767</v>
      </c>
      <c r="C574" s="5">
        <v>1251.5999999999999</v>
      </c>
      <c r="D574" s="9">
        <f t="shared" si="60"/>
        <v>8.5455174904253139E-3</v>
      </c>
      <c r="G574" s="4">
        <v>44767</v>
      </c>
      <c r="H574" s="5">
        <v>1913.45</v>
      </c>
      <c r="I574" s="9">
        <f t="shared" si="61"/>
        <v>-1.3702755084109938E-2</v>
      </c>
      <c r="L574" s="4">
        <v>44767</v>
      </c>
      <c r="M574" s="3">
        <v>313.35000000000002</v>
      </c>
      <c r="N574" s="9">
        <f t="shared" si="62"/>
        <v>9.9423525859680204E-3</v>
      </c>
      <c r="Q574" s="4">
        <v>44767</v>
      </c>
      <c r="R574" s="5">
        <v>1992.7</v>
      </c>
      <c r="S574" s="9">
        <f t="shared" si="63"/>
        <v>-2.2748267759064408E-2</v>
      </c>
      <c r="V574" s="4">
        <v>44767</v>
      </c>
      <c r="W574" s="3">
        <v>11.55</v>
      </c>
      <c r="X574" s="9">
        <f t="shared" si="64"/>
        <v>-1.7167803622365332E-2</v>
      </c>
      <c r="AA574" s="4">
        <v>44767</v>
      </c>
      <c r="AB574" s="5">
        <v>16631</v>
      </c>
      <c r="AC574" s="2">
        <f t="shared" si="65"/>
        <v>-5.3042886906669159E-3</v>
      </c>
      <c r="AF574" s="19">
        <f t="shared" si="59"/>
        <v>513</v>
      </c>
      <c r="AG574" s="21">
        <v>1.4550694172237482E-2</v>
      </c>
      <c r="AH574" s="21">
        <v>0.14333040470166306</v>
      </c>
    </row>
    <row r="575" spans="2:34" ht="17.850000000000001" customHeight="1">
      <c r="B575" s="4">
        <v>44764</v>
      </c>
      <c r="C575" s="5">
        <v>1240.95</v>
      </c>
      <c r="D575" s="9">
        <f t="shared" si="60"/>
        <v>8.8630459378385307E-3</v>
      </c>
      <c r="G575" s="4">
        <v>44764</v>
      </c>
      <c r="H575" s="5">
        <v>1939.85</v>
      </c>
      <c r="I575" s="9">
        <f t="shared" si="61"/>
        <v>1.3154158563082382E-2</v>
      </c>
      <c r="L575" s="4">
        <v>44764</v>
      </c>
      <c r="M575" s="3">
        <v>310.25</v>
      </c>
      <c r="N575" s="9">
        <f t="shared" si="62"/>
        <v>3.8753479794341448E-3</v>
      </c>
      <c r="Q575" s="4">
        <v>44764</v>
      </c>
      <c r="R575" s="5">
        <v>2038.55</v>
      </c>
      <c r="S575" s="9">
        <f t="shared" si="63"/>
        <v>-4.2638302876415013E-2</v>
      </c>
      <c r="V575" s="4">
        <v>44764</v>
      </c>
      <c r="W575" s="3">
        <v>11.75</v>
      </c>
      <c r="X575" s="9">
        <f t="shared" si="64"/>
        <v>-8.4746269909722321E-3</v>
      </c>
      <c r="AA575" s="4">
        <v>44764</v>
      </c>
      <c r="AB575" s="5">
        <v>16719.45</v>
      </c>
      <c r="AC575" s="2">
        <f t="shared" si="65"/>
        <v>6.8538019571832377E-3</v>
      </c>
      <c r="AF575" s="19">
        <f t="shared" ref="AF575:AF638" si="66">AF574+1</f>
        <v>514</v>
      </c>
      <c r="AG575" s="21">
        <v>1.4434443046466834E-2</v>
      </c>
      <c r="AH575" s="21">
        <v>0.14554571668698041</v>
      </c>
    </row>
    <row r="576" spans="2:34" ht="17.850000000000001" customHeight="1">
      <c r="B576" s="4">
        <v>44763</v>
      </c>
      <c r="C576" s="5">
        <v>1230</v>
      </c>
      <c r="D576" s="9">
        <f t="shared" si="60"/>
        <v>-1.2362295360639592E-2</v>
      </c>
      <c r="G576" s="4">
        <v>44763</v>
      </c>
      <c r="H576" s="5">
        <v>1914.5</v>
      </c>
      <c r="I576" s="9">
        <f t="shared" si="61"/>
        <v>1.5767426325465028E-2</v>
      </c>
      <c r="L576" s="4">
        <v>44763</v>
      </c>
      <c r="M576" s="3">
        <v>309.05</v>
      </c>
      <c r="N576" s="9">
        <f t="shared" si="62"/>
        <v>7.3070066121811925E-3</v>
      </c>
      <c r="Q576" s="4">
        <v>44763</v>
      </c>
      <c r="R576" s="5">
        <v>2127.35</v>
      </c>
      <c r="S576" s="9">
        <f t="shared" si="63"/>
        <v>2.2542834391111533E-2</v>
      </c>
      <c r="V576" s="4">
        <v>44763</v>
      </c>
      <c r="W576" s="3">
        <v>11.85</v>
      </c>
      <c r="X576" s="9">
        <f t="shared" si="64"/>
        <v>0</v>
      </c>
      <c r="AA576" s="4">
        <v>44763</v>
      </c>
      <c r="AB576" s="5">
        <v>16605.25</v>
      </c>
      <c r="AC576" s="2">
        <f t="shared" si="65"/>
        <v>5.0956908678000479E-3</v>
      </c>
      <c r="AF576" s="19">
        <f t="shared" si="66"/>
        <v>515</v>
      </c>
      <c r="AG576" s="21">
        <v>1.5238024578146598E-2</v>
      </c>
      <c r="AH576" s="21">
        <v>0.2096274210178736</v>
      </c>
    </row>
    <row r="577" spans="2:34" ht="17.850000000000001" customHeight="1">
      <c r="B577" s="4">
        <v>44762</v>
      </c>
      <c r="C577" s="5">
        <v>1245.3</v>
      </c>
      <c r="D577" s="9">
        <f t="shared" si="60"/>
        <v>-1.845241006545409E-3</v>
      </c>
      <c r="G577" s="4">
        <v>44762</v>
      </c>
      <c r="H577" s="5">
        <v>1884.55</v>
      </c>
      <c r="I577" s="9">
        <f t="shared" si="61"/>
        <v>-4.9227285521734219E-3</v>
      </c>
      <c r="L577" s="4">
        <v>44762</v>
      </c>
      <c r="M577" s="3">
        <v>306.8</v>
      </c>
      <c r="N577" s="9">
        <f t="shared" si="62"/>
        <v>6.5402456806099747E-3</v>
      </c>
      <c r="Q577" s="4">
        <v>44762</v>
      </c>
      <c r="R577" s="5">
        <v>2079.9299999999998</v>
      </c>
      <c r="S577" s="9">
        <f t="shared" si="63"/>
        <v>1.2326067077198407E-2</v>
      </c>
      <c r="V577" s="4">
        <v>44762</v>
      </c>
      <c r="W577" s="3">
        <v>11.85</v>
      </c>
      <c r="X577" s="9">
        <f t="shared" si="64"/>
        <v>4.2283361095211049E-3</v>
      </c>
      <c r="AA577" s="4">
        <v>44762</v>
      </c>
      <c r="AB577" s="5">
        <v>16520.849999999999</v>
      </c>
      <c r="AC577" s="2">
        <f t="shared" si="65"/>
        <v>1.0973470957583456E-2</v>
      </c>
      <c r="AF577" s="19">
        <f t="shared" si="66"/>
        <v>516</v>
      </c>
      <c r="AG577" s="21">
        <v>1.4255593543350422E-2</v>
      </c>
      <c r="AH577" s="21">
        <v>0.14109525261876776</v>
      </c>
    </row>
    <row r="578" spans="2:34" ht="17.850000000000001" customHeight="1">
      <c r="B578" s="4">
        <v>44761</v>
      </c>
      <c r="C578" s="5">
        <v>1247.5999999999999</v>
      </c>
      <c r="D578" s="9">
        <f t="shared" si="60"/>
        <v>-8.8180122505400142E-3</v>
      </c>
      <c r="G578" s="4">
        <v>44761</v>
      </c>
      <c r="H578" s="5">
        <v>1893.85</v>
      </c>
      <c r="I578" s="9">
        <f t="shared" si="61"/>
        <v>-7.31274302568506E-3</v>
      </c>
      <c r="L578" s="4">
        <v>44761</v>
      </c>
      <c r="M578" s="3">
        <v>304.8</v>
      </c>
      <c r="N578" s="9">
        <f t="shared" si="62"/>
        <v>-6.5402456806098784E-3</v>
      </c>
      <c r="Q578" s="4">
        <v>44761</v>
      </c>
      <c r="R578" s="5">
        <v>2054.4499999999998</v>
      </c>
      <c r="S578" s="9">
        <f t="shared" si="63"/>
        <v>8.8491826119399784E-3</v>
      </c>
      <c r="V578" s="4">
        <v>44761</v>
      </c>
      <c r="W578" s="3">
        <v>11.8</v>
      </c>
      <c r="X578" s="9">
        <f t="shared" si="64"/>
        <v>2.5752496102414764E-2</v>
      </c>
      <c r="AA578" s="4">
        <v>44761</v>
      </c>
      <c r="AB578" s="5">
        <v>16340.55</v>
      </c>
      <c r="AC578" s="2">
        <f t="shared" si="65"/>
        <v>3.8045298587748868E-3</v>
      </c>
      <c r="AF578" s="19">
        <f t="shared" si="66"/>
        <v>517</v>
      </c>
      <c r="AG578" s="21">
        <v>1.7173721067203367E-2</v>
      </c>
      <c r="AH578" s="21">
        <v>0.21065308461338933</v>
      </c>
    </row>
    <row r="579" spans="2:34" ht="17.850000000000001" customHeight="1">
      <c r="B579" s="4">
        <v>44760</v>
      </c>
      <c r="C579" s="5">
        <v>1258.6500000000001</v>
      </c>
      <c r="D579" s="9">
        <f t="shared" si="60"/>
        <v>2.7139691164900368E-2</v>
      </c>
      <c r="G579" s="4">
        <v>44760</v>
      </c>
      <c r="H579" s="5">
        <v>1907.75</v>
      </c>
      <c r="I579" s="9">
        <f t="shared" si="61"/>
        <v>-7.649868252516615E-3</v>
      </c>
      <c r="L579" s="4">
        <v>44760</v>
      </c>
      <c r="M579" s="3">
        <v>306.8</v>
      </c>
      <c r="N579" s="9">
        <f t="shared" si="62"/>
        <v>1.9916714638312932E-2</v>
      </c>
      <c r="Q579" s="4">
        <v>44760</v>
      </c>
      <c r="R579" s="5">
        <v>2036.35</v>
      </c>
      <c r="S579" s="9">
        <f t="shared" si="63"/>
        <v>2.4090245372156149E-2</v>
      </c>
      <c r="V579" s="4">
        <v>44760</v>
      </c>
      <c r="W579" s="3">
        <v>11.5</v>
      </c>
      <c r="X579" s="9">
        <f t="shared" si="64"/>
        <v>1.7544309650909525E-2</v>
      </c>
      <c r="AA579" s="4">
        <v>44760</v>
      </c>
      <c r="AB579" s="5">
        <v>16278.5</v>
      </c>
      <c r="AC579" s="2">
        <f t="shared" si="65"/>
        <v>1.4186214640328329E-2</v>
      </c>
      <c r="AF579" s="19">
        <f t="shared" si="66"/>
        <v>518</v>
      </c>
      <c r="AG579" s="21">
        <v>1.4934972335499827E-2</v>
      </c>
      <c r="AH579" s="21">
        <v>-1.9658943802682717E-2</v>
      </c>
    </row>
    <row r="580" spans="2:34" ht="17.850000000000001" customHeight="1">
      <c r="B580" s="4">
        <v>44757</v>
      </c>
      <c r="C580" s="5">
        <v>1224.95</v>
      </c>
      <c r="D580" s="9">
        <f t="shared" ref="D580:D643" si="67">LN(C580/C581)</f>
        <v>3.3917034482376852E-2</v>
      </c>
      <c r="G580" s="4">
        <v>44757</v>
      </c>
      <c r="H580" s="5">
        <v>1922.4</v>
      </c>
      <c r="I580" s="9">
        <f t="shared" ref="I580:I643" si="68">LN(H580/H581)</f>
        <v>9.9851837285208373E-3</v>
      </c>
      <c r="L580" s="4">
        <v>44757</v>
      </c>
      <c r="M580" s="3">
        <v>300.75</v>
      </c>
      <c r="N580" s="9">
        <f t="shared" ref="N580:N643" si="69">LN(M580/M581)</f>
        <v>0</v>
      </c>
      <c r="Q580" s="4">
        <v>44757</v>
      </c>
      <c r="R580" s="5">
        <v>1987.88</v>
      </c>
      <c r="S580" s="9">
        <f t="shared" ref="S580:S643" si="70">LN(R580/R581)</f>
        <v>1.450699728863788E-2</v>
      </c>
      <c r="V580" s="4">
        <v>44757</v>
      </c>
      <c r="W580" s="3">
        <v>11.3</v>
      </c>
      <c r="X580" s="9">
        <f t="shared" ref="X580:X643" si="71">LN(W580/W581)</f>
        <v>-8.810629682154807E-3</v>
      </c>
      <c r="AA580" s="4">
        <v>44757</v>
      </c>
      <c r="AB580" s="5">
        <v>16049.2</v>
      </c>
      <c r="AC580" s="2">
        <f t="shared" ref="AC580:AC643" si="72">LN(AB580/AB581)</f>
        <v>6.9120269187908055E-3</v>
      </c>
      <c r="AF580" s="19">
        <f t="shared" si="66"/>
        <v>519</v>
      </c>
      <c r="AG580" s="21">
        <v>2.0648179262337807E-2</v>
      </c>
      <c r="AH580" s="21">
        <v>0.39934618769489383</v>
      </c>
    </row>
    <row r="581" spans="2:34" ht="17.850000000000001" customHeight="1">
      <c r="B581" s="4">
        <v>44756</v>
      </c>
      <c r="C581" s="5">
        <v>1184.0999999999999</v>
      </c>
      <c r="D581" s="9">
        <f t="shared" si="67"/>
        <v>-1.5336567101853714E-2</v>
      </c>
      <c r="G581" s="4">
        <v>44756</v>
      </c>
      <c r="H581" s="5">
        <v>1903.3</v>
      </c>
      <c r="I581" s="9">
        <f t="shared" si="68"/>
        <v>2.1828040593663903E-3</v>
      </c>
      <c r="L581" s="4">
        <v>44756</v>
      </c>
      <c r="M581" s="3">
        <v>300.75</v>
      </c>
      <c r="N581" s="9">
        <f t="shared" si="69"/>
        <v>-2.1589313376067097E-3</v>
      </c>
      <c r="Q581" s="4">
        <v>44756</v>
      </c>
      <c r="R581" s="5">
        <v>1959.25</v>
      </c>
      <c r="S581" s="9">
        <f t="shared" si="70"/>
        <v>2.3608297371426148E-3</v>
      </c>
      <c r="V581" s="4">
        <v>44756</v>
      </c>
      <c r="W581" s="3">
        <v>11.4</v>
      </c>
      <c r="X581" s="9">
        <f t="shared" si="71"/>
        <v>-8.7336799687545534E-3</v>
      </c>
      <c r="AA581" s="4">
        <v>44756</v>
      </c>
      <c r="AB581" s="5">
        <v>15938.65</v>
      </c>
      <c r="AC581" s="2">
        <f t="shared" si="72"/>
        <v>-1.7551947286701716E-3</v>
      </c>
      <c r="AF581" s="19">
        <f t="shared" si="66"/>
        <v>520</v>
      </c>
      <c r="AG581" s="21">
        <v>1.5343603565619694E-2</v>
      </c>
      <c r="AH581" s="21">
        <v>0.14763732543219898</v>
      </c>
    </row>
    <row r="582" spans="2:34" ht="17.850000000000001" customHeight="1">
      <c r="B582" s="4">
        <v>44755</v>
      </c>
      <c r="C582" s="5">
        <v>1202.4000000000001</v>
      </c>
      <c r="D582" s="9">
        <f t="shared" si="67"/>
        <v>-1.4859114403749828E-2</v>
      </c>
      <c r="G582" s="4">
        <v>44755</v>
      </c>
      <c r="H582" s="5">
        <v>1899.15</v>
      </c>
      <c r="I582" s="9">
        <f t="shared" si="68"/>
        <v>5.650030871541316E-3</v>
      </c>
      <c r="L582" s="4">
        <v>44755</v>
      </c>
      <c r="M582" s="3">
        <v>301.39999999999998</v>
      </c>
      <c r="N582" s="9">
        <f t="shared" si="69"/>
        <v>-1.1053482168985896E-2</v>
      </c>
      <c r="Q582" s="4">
        <v>44755</v>
      </c>
      <c r="R582" s="5">
        <v>1954.63</v>
      </c>
      <c r="S582" s="9">
        <f t="shared" si="70"/>
        <v>1.610646391745002E-2</v>
      </c>
      <c r="V582" s="4">
        <v>44755</v>
      </c>
      <c r="W582" s="3">
        <v>11.5</v>
      </c>
      <c r="X582" s="9">
        <f t="shared" si="71"/>
        <v>0</v>
      </c>
      <c r="AA582" s="4">
        <v>44755</v>
      </c>
      <c r="AB582" s="5">
        <v>15966.65</v>
      </c>
      <c r="AC582" s="2">
        <f t="shared" si="72"/>
        <v>-5.7236779578485313E-3</v>
      </c>
      <c r="AF582" s="19">
        <f t="shared" si="66"/>
        <v>521</v>
      </c>
      <c r="AG582" s="21">
        <v>1.4752265422997351E-2</v>
      </c>
      <c r="AH582" s="21">
        <v>0.20081184484371706</v>
      </c>
    </row>
    <row r="583" spans="2:34" ht="17.850000000000001" customHeight="1">
      <c r="B583" s="4">
        <v>44754</v>
      </c>
      <c r="C583" s="5">
        <v>1220.4000000000001</v>
      </c>
      <c r="D583" s="9">
        <f t="shared" si="67"/>
        <v>1.2367211793570872E-2</v>
      </c>
      <c r="G583" s="4">
        <v>44754</v>
      </c>
      <c r="H583" s="5">
        <v>1888.45</v>
      </c>
      <c r="I583" s="9">
        <f t="shared" si="68"/>
        <v>-1.3491151489233497E-2</v>
      </c>
      <c r="L583" s="4">
        <v>44754</v>
      </c>
      <c r="M583" s="3">
        <v>304.75</v>
      </c>
      <c r="N583" s="9">
        <f t="shared" si="69"/>
        <v>-1.6596541046735656E-2</v>
      </c>
      <c r="Q583" s="4">
        <v>44754</v>
      </c>
      <c r="R583" s="5">
        <v>1923.4</v>
      </c>
      <c r="S583" s="9">
        <f t="shared" si="70"/>
        <v>-1.0745841048166093E-2</v>
      </c>
      <c r="V583" s="4">
        <v>44754</v>
      </c>
      <c r="W583" s="3">
        <v>11.5</v>
      </c>
      <c r="X583" s="9">
        <f t="shared" si="71"/>
        <v>-1.2959144642505228E-2</v>
      </c>
      <c r="AA583" s="4">
        <v>44754</v>
      </c>
      <c r="AB583" s="5">
        <v>16058.3</v>
      </c>
      <c r="AC583" s="2">
        <f t="shared" si="72"/>
        <v>-9.7725592849715257E-3</v>
      </c>
      <c r="AF583" s="19">
        <f t="shared" si="66"/>
        <v>522</v>
      </c>
      <c r="AG583" s="21">
        <v>1.6233971945625238E-2</v>
      </c>
      <c r="AH583" s="21">
        <v>0.27927001502318627</v>
      </c>
    </row>
    <row r="584" spans="2:34" ht="17.850000000000001" customHeight="1">
      <c r="B584" s="4">
        <v>44753</v>
      </c>
      <c r="C584" s="5">
        <v>1205.4000000000001</v>
      </c>
      <c r="D584" s="9">
        <f t="shared" si="67"/>
        <v>-2.7775586564282164E-2</v>
      </c>
      <c r="G584" s="4">
        <v>44753</v>
      </c>
      <c r="H584" s="5">
        <v>1914.1</v>
      </c>
      <c r="I584" s="9">
        <f t="shared" si="68"/>
        <v>8.2624504461764701E-3</v>
      </c>
      <c r="L584" s="4">
        <v>44753</v>
      </c>
      <c r="M584" s="3">
        <v>309.85000000000002</v>
      </c>
      <c r="N584" s="9">
        <f t="shared" si="69"/>
        <v>5.9885264345421411E-3</v>
      </c>
      <c r="Q584" s="4">
        <v>44753</v>
      </c>
      <c r="R584" s="5">
        <v>1944.18</v>
      </c>
      <c r="S584" s="9">
        <f t="shared" si="70"/>
        <v>-4.0910349564163189E-3</v>
      </c>
      <c r="V584" s="4">
        <v>44753</v>
      </c>
      <c r="W584" s="3">
        <v>11.65</v>
      </c>
      <c r="X584" s="9">
        <f t="shared" si="71"/>
        <v>2.1692824611259754E-2</v>
      </c>
      <c r="AA584" s="4">
        <v>44753</v>
      </c>
      <c r="AB584" s="5">
        <v>16216</v>
      </c>
      <c r="AC584" s="2">
        <f t="shared" si="72"/>
        <v>-2.8363022208483917E-4</v>
      </c>
      <c r="AF584" s="19">
        <f t="shared" si="66"/>
        <v>523</v>
      </c>
      <c r="AG584" s="21">
        <v>1.7580051608313788E-2</v>
      </c>
      <c r="AH584" s="21">
        <v>0.15957583057240921</v>
      </c>
    </row>
    <row r="585" spans="2:34" ht="17.850000000000001" customHeight="1">
      <c r="B585" s="4">
        <v>44750</v>
      </c>
      <c r="C585" s="5">
        <v>1239.3499999999999</v>
      </c>
      <c r="D585" s="9">
        <f t="shared" si="67"/>
        <v>9.1131244704170486E-2</v>
      </c>
      <c r="G585" s="4">
        <v>44750</v>
      </c>
      <c r="H585" s="5">
        <v>1898.35</v>
      </c>
      <c r="I585" s="9">
        <f t="shared" si="68"/>
        <v>6.6859830730105164E-3</v>
      </c>
      <c r="L585" s="4">
        <v>44750</v>
      </c>
      <c r="M585" s="3">
        <v>308</v>
      </c>
      <c r="N585" s="9">
        <f t="shared" si="69"/>
        <v>0</v>
      </c>
      <c r="Q585" s="4">
        <v>44750</v>
      </c>
      <c r="R585" s="5">
        <v>1952.15</v>
      </c>
      <c r="S585" s="9">
        <f t="shared" si="70"/>
        <v>-2.0724865734287252E-3</v>
      </c>
      <c r="V585" s="4">
        <v>44750</v>
      </c>
      <c r="W585" s="3">
        <v>11.4</v>
      </c>
      <c r="X585" s="9">
        <f t="shared" si="71"/>
        <v>-4.3763745997987772E-3</v>
      </c>
      <c r="AA585" s="4">
        <v>44750</v>
      </c>
      <c r="AB585" s="5">
        <v>16220.6</v>
      </c>
      <c r="AC585" s="2">
        <f t="shared" si="72"/>
        <v>5.4213741821626388E-3</v>
      </c>
      <c r="AF585" s="19">
        <f t="shared" si="66"/>
        <v>524</v>
      </c>
      <c r="AG585" s="21">
        <v>1.5234212365172176E-2</v>
      </c>
      <c r="AH585" s="21">
        <v>0.23545657314479029</v>
      </c>
    </row>
    <row r="586" spans="2:34" ht="17.850000000000001" customHeight="1">
      <c r="B586" s="4">
        <v>44749</v>
      </c>
      <c r="C586" s="5">
        <v>1131.4000000000001</v>
      </c>
      <c r="D586" s="9">
        <f t="shared" si="67"/>
        <v>1.366013810403415E-2</v>
      </c>
      <c r="G586" s="4">
        <v>44749</v>
      </c>
      <c r="H586" s="5">
        <v>1885.7</v>
      </c>
      <c r="I586" s="9">
        <f t="shared" si="68"/>
        <v>6.1972403939600821E-3</v>
      </c>
      <c r="L586" s="4">
        <v>44749</v>
      </c>
      <c r="M586" s="3">
        <v>308</v>
      </c>
      <c r="N586" s="9">
        <f t="shared" si="69"/>
        <v>3.5189886820971641E-2</v>
      </c>
      <c r="Q586" s="4">
        <v>44749</v>
      </c>
      <c r="R586" s="5">
        <v>1956.2</v>
      </c>
      <c r="S586" s="9">
        <f t="shared" si="70"/>
        <v>4.2645854540688033E-2</v>
      </c>
      <c r="V586" s="4">
        <v>44749</v>
      </c>
      <c r="W586" s="3">
        <v>11.45</v>
      </c>
      <c r="X586" s="9">
        <f t="shared" si="71"/>
        <v>2.2075951699199826E-2</v>
      </c>
      <c r="AA586" s="4">
        <v>44749</v>
      </c>
      <c r="AB586" s="5">
        <v>16132.9</v>
      </c>
      <c r="AC586" s="2">
        <f t="shared" si="72"/>
        <v>8.9096462393676076E-3</v>
      </c>
      <c r="AF586" s="19">
        <f t="shared" si="66"/>
        <v>525</v>
      </c>
      <c r="AG586" s="21">
        <v>1.7895209143743387E-2</v>
      </c>
      <c r="AH586" s="21">
        <v>0.37091546302742662</v>
      </c>
    </row>
    <row r="587" spans="2:34" ht="17.850000000000001" customHeight="1">
      <c r="B587" s="4">
        <v>44748</v>
      </c>
      <c r="C587" s="5">
        <v>1116.05</v>
      </c>
      <c r="D587" s="9">
        <f t="shared" si="67"/>
        <v>1.4258239113820419E-2</v>
      </c>
      <c r="G587" s="4">
        <v>44748</v>
      </c>
      <c r="H587" s="5">
        <v>1874.05</v>
      </c>
      <c r="I587" s="9">
        <f t="shared" si="68"/>
        <v>-3.9408917998765896E-3</v>
      </c>
      <c r="L587" s="4">
        <v>44748</v>
      </c>
      <c r="M587" s="3">
        <v>297.35000000000002</v>
      </c>
      <c r="N587" s="9">
        <f t="shared" si="69"/>
        <v>4.8756534333038025E-2</v>
      </c>
      <c r="Q587" s="4">
        <v>44748</v>
      </c>
      <c r="R587" s="5">
        <v>1874.53</v>
      </c>
      <c r="S587" s="9">
        <f t="shared" si="70"/>
        <v>1.0635003420463238E-2</v>
      </c>
      <c r="V587" s="4">
        <v>44748</v>
      </c>
      <c r="W587" s="3">
        <v>11.2</v>
      </c>
      <c r="X587" s="9">
        <f t="shared" si="71"/>
        <v>-1.3303965626362815E-2</v>
      </c>
      <c r="AA587" s="4">
        <v>44748</v>
      </c>
      <c r="AB587" s="5">
        <v>15989.8</v>
      </c>
      <c r="AC587" s="2">
        <f t="shared" si="72"/>
        <v>1.1254605733214696E-2</v>
      </c>
      <c r="AF587" s="19">
        <f t="shared" si="66"/>
        <v>526</v>
      </c>
      <c r="AG587" s="21">
        <v>1.5129871938953128E-2</v>
      </c>
      <c r="AH587" s="21">
        <v>0.1021860104758498</v>
      </c>
    </row>
    <row r="588" spans="2:34" ht="17.850000000000001" customHeight="1">
      <c r="B588" s="4">
        <v>44747</v>
      </c>
      <c r="C588" s="5">
        <v>1100.25</v>
      </c>
      <c r="D588" s="9">
        <f t="shared" si="67"/>
        <v>-4.0891433814525227E-4</v>
      </c>
      <c r="G588" s="4">
        <v>44747</v>
      </c>
      <c r="H588" s="5">
        <v>1881.45</v>
      </c>
      <c r="I588" s="9">
        <f t="shared" si="68"/>
        <v>-5.0630335196640477E-3</v>
      </c>
      <c r="L588" s="4">
        <v>44747</v>
      </c>
      <c r="M588" s="3">
        <v>283.2</v>
      </c>
      <c r="N588" s="9">
        <f t="shared" si="69"/>
        <v>-1.9234724849324723E-2</v>
      </c>
      <c r="Q588" s="4">
        <v>44747</v>
      </c>
      <c r="R588" s="5">
        <v>1854.7</v>
      </c>
      <c r="S588" s="9">
        <f t="shared" si="70"/>
        <v>-1.464927703235021E-2</v>
      </c>
      <c r="V588" s="4">
        <v>44747</v>
      </c>
      <c r="W588" s="3">
        <v>11.35</v>
      </c>
      <c r="X588" s="9">
        <f t="shared" si="71"/>
        <v>0</v>
      </c>
      <c r="AA588" s="4">
        <v>44747</v>
      </c>
      <c r="AB588" s="5">
        <v>15810.85</v>
      </c>
      <c r="AC588" s="2">
        <f t="shared" si="72"/>
        <v>-1.5483694658309363E-3</v>
      </c>
      <c r="AF588" s="19">
        <f t="shared" si="66"/>
        <v>527</v>
      </c>
      <c r="AG588" s="21">
        <v>1.5011798056475047E-2</v>
      </c>
      <c r="AH588" s="21">
        <v>0.1056453964605191</v>
      </c>
    </row>
    <row r="589" spans="2:34" ht="17.850000000000001" customHeight="1">
      <c r="B589" s="4">
        <v>44746</v>
      </c>
      <c r="C589" s="5">
        <v>1100.7</v>
      </c>
      <c r="D589" s="9">
        <f t="shared" si="67"/>
        <v>7.0658785533347828E-3</v>
      </c>
      <c r="G589" s="4">
        <v>44746</v>
      </c>
      <c r="H589" s="5">
        <v>1891</v>
      </c>
      <c r="I589" s="9">
        <f t="shared" si="68"/>
        <v>1.3229265059460354E-3</v>
      </c>
      <c r="L589" s="4">
        <v>44746</v>
      </c>
      <c r="M589" s="3">
        <v>288.7</v>
      </c>
      <c r="N589" s="9">
        <f t="shared" si="69"/>
        <v>3.2922610763731527E-2</v>
      </c>
      <c r="Q589" s="4">
        <v>44746</v>
      </c>
      <c r="R589" s="5">
        <v>1882.07</v>
      </c>
      <c r="S589" s="9">
        <f t="shared" si="70"/>
        <v>-1.4521561097028859E-2</v>
      </c>
      <c r="V589" s="4">
        <v>44746</v>
      </c>
      <c r="W589" s="3">
        <v>11.35</v>
      </c>
      <c r="X589" s="9">
        <f t="shared" si="71"/>
        <v>-4.3956114730381093E-3</v>
      </c>
      <c r="AA589" s="4">
        <v>44746</v>
      </c>
      <c r="AB589" s="5">
        <v>15835.35</v>
      </c>
      <c r="AC589" s="2">
        <f t="shared" si="72"/>
        <v>5.2742671509817375E-3</v>
      </c>
      <c r="AF589" s="19">
        <f t="shared" si="66"/>
        <v>528</v>
      </c>
      <c r="AG589" s="21">
        <v>1.7428096691693221E-2</v>
      </c>
      <c r="AH589" s="21">
        <v>0.27375712881734748</v>
      </c>
    </row>
    <row r="590" spans="2:34" ht="17.850000000000001" customHeight="1">
      <c r="B590" s="4">
        <v>44743</v>
      </c>
      <c r="C590" s="5">
        <v>1092.95</v>
      </c>
      <c r="D590" s="9">
        <f t="shared" si="67"/>
        <v>-6.9295923521015676E-3</v>
      </c>
      <c r="G590" s="4">
        <v>44743</v>
      </c>
      <c r="H590" s="5">
        <v>1888.5</v>
      </c>
      <c r="I590" s="9">
        <f t="shared" si="68"/>
        <v>1.4749490585737424E-2</v>
      </c>
      <c r="L590" s="4">
        <v>44743</v>
      </c>
      <c r="M590" s="3">
        <v>279.35000000000002</v>
      </c>
      <c r="N590" s="9">
        <f t="shared" si="69"/>
        <v>3.3858348866257729E-2</v>
      </c>
      <c r="Q590" s="4">
        <v>44743</v>
      </c>
      <c r="R590" s="5">
        <v>1909.6</v>
      </c>
      <c r="S590" s="9">
        <f t="shared" si="70"/>
        <v>1.9656927531398875E-3</v>
      </c>
      <c r="V590" s="4">
        <v>44743</v>
      </c>
      <c r="W590" s="3">
        <v>11.4</v>
      </c>
      <c r="X590" s="9">
        <f t="shared" si="71"/>
        <v>-8.7336799687545534E-3</v>
      </c>
      <c r="AA590" s="4">
        <v>44743</v>
      </c>
      <c r="AB590" s="5">
        <v>15752.05</v>
      </c>
      <c r="AC590" s="2">
        <f t="shared" si="72"/>
        <v>-1.7886425993802585E-3</v>
      </c>
      <c r="AF590" s="19">
        <f t="shared" si="66"/>
        <v>529</v>
      </c>
      <c r="AG590" s="21">
        <v>1.7815774051960654E-2</v>
      </c>
      <c r="AH590" s="21">
        <v>0.22307154930489953</v>
      </c>
    </row>
    <row r="591" spans="2:34" ht="17.850000000000001" customHeight="1">
      <c r="B591" s="4">
        <v>44742</v>
      </c>
      <c r="C591" s="5">
        <v>1100.55</v>
      </c>
      <c r="D591" s="9">
        <f t="shared" si="67"/>
        <v>1.2274123600280937E-3</v>
      </c>
      <c r="G591" s="4">
        <v>44742</v>
      </c>
      <c r="H591" s="5">
        <v>1860.85</v>
      </c>
      <c r="I591" s="9">
        <f t="shared" si="68"/>
        <v>1.137650252371729E-2</v>
      </c>
      <c r="L591" s="4">
        <v>44742</v>
      </c>
      <c r="M591" s="3">
        <v>270.05</v>
      </c>
      <c r="N591" s="9">
        <f t="shared" si="69"/>
        <v>-1.0131798930406952E-2</v>
      </c>
      <c r="Q591" s="4">
        <v>44742</v>
      </c>
      <c r="R591" s="5">
        <v>1905.85</v>
      </c>
      <c r="S591" s="9">
        <f t="shared" si="70"/>
        <v>-2.4423187504114457E-2</v>
      </c>
      <c r="V591" s="4">
        <v>44742</v>
      </c>
      <c r="W591" s="3">
        <v>11.5</v>
      </c>
      <c r="X591" s="9">
        <f t="shared" si="71"/>
        <v>-2.1506205220963619E-2</v>
      </c>
      <c r="AA591" s="4">
        <v>44742</v>
      </c>
      <c r="AB591" s="5">
        <v>15780.25</v>
      </c>
      <c r="AC591" s="2">
        <f t="shared" si="72"/>
        <v>-1.1938182539383846E-3</v>
      </c>
      <c r="AF591" s="19">
        <f t="shared" si="66"/>
        <v>530</v>
      </c>
      <c r="AG591" s="21">
        <v>1.533543841730977E-2</v>
      </c>
      <c r="AH591" s="21">
        <v>-5.3052937485180425E-2</v>
      </c>
    </row>
    <row r="592" spans="2:34" ht="17.850000000000001" customHeight="1">
      <c r="B592" s="4">
        <v>44741</v>
      </c>
      <c r="C592" s="5">
        <v>1099.2</v>
      </c>
      <c r="D592" s="9">
        <f t="shared" si="67"/>
        <v>-1.2656108183650788E-2</v>
      </c>
      <c r="G592" s="4">
        <v>44741</v>
      </c>
      <c r="H592" s="5">
        <v>1839.8</v>
      </c>
      <c r="I592" s="9">
        <f t="shared" si="68"/>
        <v>-3.4726025129943557E-3</v>
      </c>
      <c r="L592" s="4">
        <v>44741</v>
      </c>
      <c r="M592" s="3">
        <v>272.8</v>
      </c>
      <c r="N592" s="9">
        <f t="shared" si="69"/>
        <v>-4.5716455228184232E-3</v>
      </c>
      <c r="Q592" s="4">
        <v>44741</v>
      </c>
      <c r="R592" s="5">
        <v>1952.97</v>
      </c>
      <c r="S592" s="9">
        <f t="shared" si="70"/>
        <v>-4.1621073012193824E-2</v>
      </c>
      <c r="V592" s="4">
        <v>44741</v>
      </c>
      <c r="W592" s="3">
        <v>11.75</v>
      </c>
      <c r="X592" s="9">
        <f t="shared" si="71"/>
        <v>-4.2462908814512078E-3</v>
      </c>
      <c r="AA592" s="4">
        <v>44741</v>
      </c>
      <c r="AB592" s="5">
        <v>15799.1</v>
      </c>
      <c r="AC592" s="2">
        <f t="shared" si="72"/>
        <v>-3.2291421550026864E-3</v>
      </c>
      <c r="AF592" s="19">
        <f t="shared" si="66"/>
        <v>531</v>
      </c>
      <c r="AG592" s="21">
        <v>1.5975336372356524E-2</v>
      </c>
      <c r="AH592" s="21">
        <v>0.2420908927638204</v>
      </c>
    </row>
    <row r="593" spans="2:34" ht="17.850000000000001" customHeight="1">
      <c r="B593" s="4">
        <v>44740</v>
      </c>
      <c r="C593" s="5">
        <v>1113.2</v>
      </c>
      <c r="D593" s="9">
        <f t="shared" si="67"/>
        <v>1.0565863409337874E-2</v>
      </c>
      <c r="G593" s="4">
        <v>44740</v>
      </c>
      <c r="H593" s="5">
        <v>1846.2</v>
      </c>
      <c r="I593" s="9">
        <f t="shared" si="68"/>
        <v>6.9027640446705637E-3</v>
      </c>
      <c r="L593" s="4">
        <v>44740</v>
      </c>
      <c r="M593" s="3">
        <v>274.05</v>
      </c>
      <c r="N593" s="9">
        <f t="shared" si="69"/>
        <v>-3.4605261744458022E-3</v>
      </c>
      <c r="Q593" s="4">
        <v>44740</v>
      </c>
      <c r="R593" s="5">
        <v>2035.97</v>
      </c>
      <c r="S593" s="9">
        <f t="shared" si="70"/>
        <v>-1.7310273522548401E-2</v>
      </c>
      <c r="V593" s="4">
        <v>44740</v>
      </c>
      <c r="W593" s="3">
        <v>11.8</v>
      </c>
      <c r="X593" s="9">
        <f t="shared" si="71"/>
        <v>0</v>
      </c>
      <c r="AA593" s="4">
        <v>44740</v>
      </c>
      <c r="AB593" s="5">
        <v>15850.2</v>
      </c>
      <c r="AC593" s="2">
        <f t="shared" si="72"/>
        <v>1.1457520842448876E-3</v>
      </c>
      <c r="AF593" s="19">
        <f t="shared" si="66"/>
        <v>532</v>
      </c>
      <c r="AG593" s="21">
        <v>1.6052239397995754E-2</v>
      </c>
      <c r="AH593" s="21">
        <v>0.24670583411765756</v>
      </c>
    </row>
    <row r="594" spans="2:34" ht="17.850000000000001" customHeight="1">
      <c r="B594" s="4">
        <v>44739</v>
      </c>
      <c r="C594" s="5">
        <v>1101.5</v>
      </c>
      <c r="D594" s="9">
        <f t="shared" si="67"/>
        <v>7.6094505195011628E-3</v>
      </c>
      <c r="G594" s="4">
        <v>44739</v>
      </c>
      <c r="H594" s="5">
        <v>1833.5</v>
      </c>
      <c r="I594" s="9">
        <f t="shared" si="68"/>
        <v>-6.3067680364559744E-3</v>
      </c>
      <c r="L594" s="4">
        <v>44739</v>
      </c>
      <c r="M594" s="3">
        <v>275</v>
      </c>
      <c r="N594" s="9">
        <f t="shared" si="69"/>
        <v>3.6098320172478875E-2</v>
      </c>
      <c r="Q594" s="4">
        <v>44739</v>
      </c>
      <c r="R594" s="5">
        <v>2071.52</v>
      </c>
      <c r="S594" s="9">
        <f t="shared" si="70"/>
        <v>1.2752392801525072E-3</v>
      </c>
      <c r="V594" s="4">
        <v>44739</v>
      </c>
      <c r="W594" s="3">
        <v>11.8</v>
      </c>
      <c r="X594" s="9">
        <f t="shared" si="71"/>
        <v>-4.2283361095210642E-3</v>
      </c>
      <c r="AA594" s="4">
        <v>44739</v>
      </c>
      <c r="AB594" s="5">
        <v>15832.05</v>
      </c>
      <c r="AC594" s="2">
        <f t="shared" si="72"/>
        <v>8.4234259433956932E-3</v>
      </c>
      <c r="AF594" s="19">
        <f t="shared" si="66"/>
        <v>533</v>
      </c>
      <c r="AG594" s="21">
        <v>1.5892785088638877E-2</v>
      </c>
      <c r="AH594" s="21">
        <v>0.18875410354288955</v>
      </c>
    </row>
    <row r="595" spans="2:34" ht="17.850000000000001" customHeight="1">
      <c r="B595" s="4">
        <v>44736</v>
      </c>
      <c r="C595" s="5">
        <v>1093.1500000000001</v>
      </c>
      <c r="D595" s="9">
        <f t="shared" si="67"/>
        <v>-6.4285447184610038E-3</v>
      </c>
      <c r="G595" s="4">
        <v>44736</v>
      </c>
      <c r="H595" s="5">
        <v>1845.1</v>
      </c>
      <c r="I595" s="9">
        <f t="shared" si="68"/>
        <v>1.4109148320640752E-2</v>
      </c>
      <c r="L595" s="4">
        <v>44736</v>
      </c>
      <c r="M595" s="3">
        <v>265.25</v>
      </c>
      <c r="N595" s="9">
        <f t="shared" si="69"/>
        <v>2.0756682610370263E-3</v>
      </c>
      <c r="Q595" s="4">
        <v>44736</v>
      </c>
      <c r="R595" s="5">
        <v>2068.88</v>
      </c>
      <c r="S595" s="9">
        <f t="shared" si="70"/>
        <v>6.940817736886604E-3</v>
      </c>
      <c r="V595" s="4">
        <v>44736</v>
      </c>
      <c r="W595" s="3">
        <v>11.85</v>
      </c>
      <c r="X595" s="9">
        <f t="shared" si="71"/>
        <v>2.1322769468821244E-2</v>
      </c>
      <c r="AA595" s="4">
        <v>44736</v>
      </c>
      <c r="AB595" s="5">
        <v>15699.25</v>
      </c>
      <c r="AC595" s="2">
        <f t="shared" si="72"/>
        <v>9.1247405715748336E-3</v>
      </c>
      <c r="AF595" s="19">
        <f t="shared" si="66"/>
        <v>534</v>
      </c>
      <c r="AG595" s="21">
        <v>1.4072455348917453E-2</v>
      </c>
      <c r="AH595" s="21">
        <v>2.8372306132539455E-2</v>
      </c>
    </row>
    <row r="596" spans="2:34" ht="17.850000000000001" customHeight="1">
      <c r="B596" s="4">
        <v>44735</v>
      </c>
      <c r="C596" s="5">
        <v>1100.2</v>
      </c>
      <c r="D596" s="9">
        <f t="shared" si="67"/>
        <v>-2.315078543691308E-3</v>
      </c>
      <c r="G596" s="4">
        <v>44735</v>
      </c>
      <c r="H596" s="5">
        <v>1819.25</v>
      </c>
      <c r="I596" s="9">
        <f t="shared" si="68"/>
        <v>1.3809354508574848E-2</v>
      </c>
      <c r="L596" s="4">
        <v>44735</v>
      </c>
      <c r="M596" s="3">
        <v>264.7</v>
      </c>
      <c r="N596" s="9">
        <f t="shared" si="69"/>
        <v>4.6196251332474784E-2</v>
      </c>
      <c r="Q596" s="4">
        <v>44735</v>
      </c>
      <c r="R596" s="5">
        <v>2054.5700000000002</v>
      </c>
      <c r="S596" s="9">
        <f t="shared" si="70"/>
        <v>4.2678931914784096E-3</v>
      </c>
      <c r="V596" s="4">
        <v>44735</v>
      </c>
      <c r="W596" s="3">
        <v>11.6</v>
      </c>
      <c r="X596" s="9">
        <f t="shared" si="71"/>
        <v>1.739174271186902E-2</v>
      </c>
      <c r="AA596" s="4">
        <v>44735</v>
      </c>
      <c r="AB596" s="5">
        <v>15556.65</v>
      </c>
      <c r="AC596" s="2">
        <f t="shared" si="72"/>
        <v>9.2574268770784281E-3</v>
      </c>
      <c r="AF596" s="19">
        <f t="shared" si="66"/>
        <v>535</v>
      </c>
      <c r="AG596" s="21">
        <v>1.554275591958432E-2</v>
      </c>
      <c r="AH596" s="21">
        <v>0.22571621132625247</v>
      </c>
    </row>
    <row r="597" spans="2:34" ht="17.850000000000001" customHeight="1">
      <c r="B597" s="4">
        <v>44734</v>
      </c>
      <c r="C597" s="5">
        <v>1102.75</v>
      </c>
      <c r="D597" s="9">
        <f t="shared" si="67"/>
        <v>7.9663560031225274E-3</v>
      </c>
      <c r="G597" s="4">
        <v>44734</v>
      </c>
      <c r="H597" s="5">
        <v>1794.3</v>
      </c>
      <c r="I597" s="9">
        <f t="shared" si="68"/>
        <v>6.6822554437546144E-3</v>
      </c>
      <c r="L597" s="4">
        <v>44734</v>
      </c>
      <c r="M597" s="3">
        <v>252.75</v>
      </c>
      <c r="N597" s="9">
        <f t="shared" si="69"/>
        <v>-1.4142840329128879E-2</v>
      </c>
      <c r="Q597" s="4">
        <v>44734</v>
      </c>
      <c r="R597" s="5">
        <v>2045.82</v>
      </c>
      <c r="S597" s="9">
        <f t="shared" si="70"/>
        <v>-2.3310853614248433E-2</v>
      </c>
      <c r="V597" s="4">
        <v>44734</v>
      </c>
      <c r="W597" s="3">
        <v>11.4</v>
      </c>
      <c r="X597" s="9">
        <f t="shared" si="71"/>
        <v>-4.3763745997987772E-3</v>
      </c>
      <c r="AA597" s="4">
        <v>44734</v>
      </c>
      <c r="AB597" s="5">
        <v>15413.3</v>
      </c>
      <c r="AC597" s="2">
        <f t="shared" si="72"/>
        <v>-1.4524232766921568E-2</v>
      </c>
      <c r="AF597" s="19">
        <f t="shared" si="66"/>
        <v>536</v>
      </c>
      <c r="AG597" s="21">
        <v>1.5309622262471666E-2</v>
      </c>
      <c r="AH597" s="21">
        <v>2.1166348941541853E-2</v>
      </c>
    </row>
    <row r="598" spans="2:34" ht="17.850000000000001" customHeight="1">
      <c r="B598" s="4">
        <v>44733</v>
      </c>
      <c r="C598" s="5">
        <v>1094</v>
      </c>
      <c r="D598" s="9">
        <f t="shared" si="67"/>
        <v>-4.3324660174602434E-3</v>
      </c>
      <c r="G598" s="4">
        <v>44733</v>
      </c>
      <c r="H598" s="5">
        <v>1782.35</v>
      </c>
      <c r="I598" s="9">
        <f t="shared" si="68"/>
        <v>5.3440903762924104E-2</v>
      </c>
      <c r="L598" s="4">
        <v>44733</v>
      </c>
      <c r="M598" s="3">
        <v>256.35000000000002</v>
      </c>
      <c r="N598" s="9">
        <f t="shared" si="69"/>
        <v>3.4527239195462869E-2</v>
      </c>
      <c r="Q598" s="4">
        <v>44733</v>
      </c>
      <c r="R598" s="5">
        <v>2094.0700000000002</v>
      </c>
      <c r="S598" s="9">
        <f t="shared" si="70"/>
        <v>9.3431397416034262E-2</v>
      </c>
      <c r="V598" s="4">
        <v>44733</v>
      </c>
      <c r="W598" s="3">
        <v>11.45</v>
      </c>
      <c r="X598" s="9">
        <f t="shared" si="71"/>
        <v>3.1044621681960108E-2</v>
      </c>
      <c r="AA598" s="4">
        <v>44733</v>
      </c>
      <c r="AB598" s="5">
        <v>15638.8</v>
      </c>
      <c r="AC598" s="2">
        <f t="shared" si="72"/>
        <v>1.86297598584063E-2</v>
      </c>
      <c r="AF598" s="19">
        <f t="shared" si="66"/>
        <v>537</v>
      </c>
      <c r="AG598" s="21">
        <v>1.6159934453637982E-2</v>
      </c>
      <c r="AH598" s="21">
        <v>0.2845661494003916</v>
      </c>
    </row>
    <row r="599" spans="2:34" ht="17.850000000000001" customHeight="1">
      <c r="B599" s="4">
        <v>44732</v>
      </c>
      <c r="C599" s="5">
        <v>1098.75</v>
      </c>
      <c r="D599" s="9">
        <f t="shared" si="67"/>
        <v>-6.3898384553245202E-2</v>
      </c>
      <c r="G599" s="4">
        <v>44732</v>
      </c>
      <c r="H599" s="5">
        <v>1689.6</v>
      </c>
      <c r="I599" s="9">
        <f t="shared" si="68"/>
        <v>-3.6038204011395532E-3</v>
      </c>
      <c r="L599" s="4">
        <v>44732</v>
      </c>
      <c r="M599" s="3">
        <v>247.65</v>
      </c>
      <c r="N599" s="9">
        <f t="shared" si="69"/>
        <v>-3.8614836127779432E-2</v>
      </c>
      <c r="Q599" s="4">
        <v>44732</v>
      </c>
      <c r="R599" s="5">
        <v>1907.28</v>
      </c>
      <c r="S599" s="9">
        <f t="shared" si="70"/>
        <v>-4.1652151920483917E-2</v>
      </c>
      <c r="V599" s="4">
        <v>44732</v>
      </c>
      <c r="W599" s="3">
        <v>11.1</v>
      </c>
      <c r="X599" s="9">
        <f t="shared" si="71"/>
        <v>-9.0384061468269064E-2</v>
      </c>
      <c r="AA599" s="4">
        <v>44732</v>
      </c>
      <c r="AB599" s="5">
        <v>15350.15</v>
      </c>
      <c r="AC599" s="2">
        <f t="shared" si="72"/>
        <v>3.6973444439847482E-3</v>
      </c>
      <c r="AF599" s="19">
        <f t="shared" si="66"/>
        <v>538</v>
      </c>
      <c r="AG599" s="21">
        <v>1.5980721144062689E-2</v>
      </c>
      <c r="AH599" s="21">
        <v>0.15864268781051424</v>
      </c>
    </row>
    <row r="600" spans="2:34" ht="17.850000000000001" customHeight="1">
      <c r="B600" s="4">
        <v>44729</v>
      </c>
      <c r="C600" s="5">
        <v>1171.25</v>
      </c>
      <c r="D600" s="9">
        <f t="shared" si="67"/>
        <v>6.4054662166642404E-4</v>
      </c>
      <c r="G600" s="4">
        <v>44729</v>
      </c>
      <c r="H600" s="5">
        <v>1695.7</v>
      </c>
      <c r="I600" s="9">
        <f t="shared" si="68"/>
        <v>-2.0488094437647902E-2</v>
      </c>
      <c r="L600" s="4">
        <v>44729</v>
      </c>
      <c r="M600" s="3">
        <v>257.39999999999998</v>
      </c>
      <c r="N600" s="9">
        <f t="shared" si="69"/>
        <v>-2.7020902349962732E-2</v>
      </c>
      <c r="Q600" s="4">
        <v>44729</v>
      </c>
      <c r="R600" s="5">
        <v>1988.4</v>
      </c>
      <c r="S600" s="9">
        <f t="shared" si="70"/>
        <v>-2.7764269804389178E-2</v>
      </c>
      <c r="V600" s="4">
        <v>44729</v>
      </c>
      <c r="W600" s="3">
        <v>12.15</v>
      </c>
      <c r="X600" s="9">
        <f t="shared" si="71"/>
        <v>8.2645098498934314E-3</v>
      </c>
      <c r="AA600" s="4">
        <v>44729</v>
      </c>
      <c r="AB600" s="5">
        <v>15293.5</v>
      </c>
      <c r="AC600" s="2">
        <f t="shared" si="72"/>
        <v>-4.3778879281600415E-3</v>
      </c>
      <c r="AF600" s="19">
        <f t="shared" si="66"/>
        <v>539</v>
      </c>
      <c r="AG600" s="21">
        <v>1.6127324536298924E-2</v>
      </c>
      <c r="AH600" s="21">
        <v>0.21664069177881523</v>
      </c>
    </row>
    <row r="601" spans="2:34" ht="17.850000000000001" customHeight="1">
      <c r="B601" s="4">
        <v>44728</v>
      </c>
      <c r="C601" s="5">
        <v>1170.5</v>
      </c>
      <c r="D601" s="9">
        <f t="shared" si="67"/>
        <v>2.2157383891259222E-2</v>
      </c>
      <c r="G601" s="4">
        <v>44728</v>
      </c>
      <c r="H601" s="5">
        <v>1730.8</v>
      </c>
      <c r="I601" s="9">
        <f t="shared" si="68"/>
        <v>-1.9170281783290211E-2</v>
      </c>
      <c r="L601" s="4">
        <v>44728</v>
      </c>
      <c r="M601" s="3">
        <v>264.45</v>
      </c>
      <c r="N601" s="9">
        <f t="shared" si="69"/>
        <v>-2.3912964591919095E-2</v>
      </c>
      <c r="Q601" s="4">
        <v>44728</v>
      </c>
      <c r="R601" s="5">
        <v>2044.38</v>
      </c>
      <c r="S601" s="9">
        <f t="shared" si="70"/>
        <v>-1.9827755649797239E-2</v>
      </c>
      <c r="V601" s="4">
        <v>44728</v>
      </c>
      <c r="W601" s="3">
        <v>12.05</v>
      </c>
      <c r="X601" s="9">
        <f t="shared" si="71"/>
        <v>-4.8592555236865183E-2</v>
      </c>
      <c r="AA601" s="4">
        <v>44728</v>
      </c>
      <c r="AB601" s="5">
        <v>15360.6</v>
      </c>
      <c r="AC601" s="2">
        <f t="shared" si="72"/>
        <v>-2.135479785597345E-2</v>
      </c>
      <c r="AF601" s="19">
        <f t="shared" si="66"/>
        <v>540</v>
      </c>
      <c r="AG601" s="21">
        <v>1.4116329311395937E-2</v>
      </c>
      <c r="AH601" s="21">
        <v>1.7344318181627252E-2</v>
      </c>
    </row>
    <row r="602" spans="2:34" ht="17.850000000000001" customHeight="1">
      <c r="B602" s="4">
        <v>44727</v>
      </c>
      <c r="C602" s="5">
        <v>1144.8499999999999</v>
      </c>
      <c r="D602" s="9">
        <f t="shared" si="67"/>
        <v>-5.4443828813101275E-3</v>
      </c>
      <c r="G602" s="4">
        <v>44727</v>
      </c>
      <c r="H602" s="5">
        <v>1764.3</v>
      </c>
      <c r="I602" s="9">
        <f t="shared" si="68"/>
        <v>1.219356727808556E-3</v>
      </c>
      <c r="L602" s="4">
        <v>44727</v>
      </c>
      <c r="M602" s="3">
        <v>270.85000000000002</v>
      </c>
      <c r="N602" s="9">
        <f t="shared" si="69"/>
        <v>1.375486370012776E-2</v>
      </c>
      <c r="Q602" s="4">
        <v>44727</v>
      </c>
      <c r="R602" s="5">
        <v>2085.3200000000002</v>
      </c>
      <c r="S602" s="9">
        <f t="shared" si="70"/>
        <v>9.9373832838704247E-3</v>
      </c>
      <c r="V602" s="4">
        <v>44727</v>
      </c>
      <c r="W602" s="3">
        <v>12.65</v>
      </c>
      <c r="X602" s="9">
        <f t="shared" si="71"/>
        <v>-1.5686596167699508E-2</v>
      </c>
      <c r="AA602" s="4">
        <v>44727</v>
      </c>
      <c r="AB602" s="5">
        <v>15692.15</v>
      </c>
      <c r="AC602" s="2">
        <f t="shared" si="72"/>
        <v>-2.5426237076681558E-3</v>
      </c>
      <c r="AF602" s="19">
        <f t="shared" si="66"/>
        <v>541</v>
      </c>
      <c r="AG602" s="21">
        <v>1.5768514742140197E-2</v>
      </c>
      <c r="AH602" s="21">
        <v>0.15459782197064681</v>
      </c>
    </row>
    <row r="603" spans="2:34" ht="17.850000000000001" customHeight="1">
      <c r="B603" s="4">
        <v>44726</v>
      </c>
      <c r="C603" s="5">
        <v>1151.0999999999999</v>
      </c>
      <c r="D603" s="9">
        <f t="shared" si="67"/>
        <v>-6.9421355240076379E-2</v>
      </c>
      <c r="G603" s="4">
        <v>44726</v>
      </c>
      <c r="H603" s="5">
        <v>1762.15</v>
      </c>
      <c r="I603" s="9">
        <f t="shared" si="68"/>
        <v>2.1655490533231677E-2</v>
      </c>
      <c r="L603" s="4">
        <v>44726</v>
      </c>
      <c r="M603" s="3">
        <v>267.14999999999998</v>
      </c>
      <c r="N603" s="9">
        <f t="shared" si="69"/>
        <v>1.5276110357533139E-2</v>
      </c>
      <c r="Q603" s="4">
        <v>44726</v>
      </c>
      <c r="R603" s="5">
        <v>2064.6999999999998</v>
      </c>
      <c r="S603" s="9">
        <f t="shared" si="70"/>
        <v>1.0174117212724938E-2</v>
      </c>
      <c r="V603" s="4">
        <v>44726</v>
      </c>
      <c r="W603" s="3">
        <v>12.85</v>
      </c>
      <c r="X603" s="9">
        <f t="shared" si="71"/>
        <v>-3.883500026397633E-3</v>
      </c>
      <c r="AA603" s="4">
        <v>44726</v>
      </c>
      <c r="AB603" s="5">
        <v>15732.1</v>
      </c>
      <c r="AC603" s="2">
        <f t="shared" si="72"/>
        <v>-2.6851618183916293E-3</v>
      </c>
      <c r="AF603" s="19">
        <f t="shared" si="66"/>
        <v>542</v>
      </c>
      <c r="AG603" s="21">
        <v>1.5812148794441871E-2</v>
      </c>
      <c r="AH603" s="21">
        <v>0.25585223100188287</v>
      </c>
    </row>
    <row r="604" spans="2:34" ht="17.850000000000001" customHeight="1">
      <c r="B604" s="4">
        <v>44725</v>
      </c>
      <c r="C604" s="5">
        <v>1233.8499999999999</v>
      </c>
      <c r="D604" s="9">
        <f t="shared" si="67"/>
        <v>-9.785991103572006E-2</v>
      </c>
      <c r="G604" s="4">
        <v>44725</v>
      </c>
      <c r="H604" s="5">
        <v>1724.4</v>
      </c>
      <c r="I604" s="9">
        <f t="shared" si="68"/>
        <v>-2.7003929176063517E-2</v>
      </c>
      <c r="L604" s="4">
        <v>44725</v>
      </c>
      <c r="M604" s="3">
        <v>263.10000000000002</v>
      </c>
      <c r="N604" s="9">
        <f t="shared" si="69"/>
        <v>-1.6772276711066594E-2</v>
      </c>
      <c r="Q604" s="4">
        <v>44725</v>
      </c>
      <c r="R604" s="5">
        <v>2043.8</v>
      </c>
      <c r="S604" s="9">
        <f t="shared" si="70"/>
        <v>-3.3998099188875121E-2</v>
      </c>
      <c r="V604" s="4">
        <v>44725</v>
      </c>
      <c r="W604" s="3">
        <v>12.9</v>
      </c>
      <c r="X604" s="9">
        <f t="shared" si="71"/>
        <v>-4.915923595808349E-2</v>
      </c>
      <c r="AA604" s="4">
        <v>44725</v>
      </c>
      <c r="AB604" s="5">
        <v>15774.4</v>
      </c>
      <c r="AC604" s="2">
        <f t="shared" si="72"/>
        <v>-2.6733974338427311E-2</v>
      </c>
      <c r="AF604" s="19">
        <f t="shared" si="66"/>
        <v>543</v>
      </c>
      <c r="AG604" s="21">
        <v>1.4408063428239255E-2</v>
      </c>
      <c r="AH604" s="21">
        <v>0.11216848414591424</v>
      </c>
    </row>
    <row r="605" spans="2:34" ht="17.850000000000001" customHeight="1">
      <c r="B605" s="4">
        <v>44722</v>
      </c>
      <c r="C605" s="5">
        <v>1360.7</v>
      </c>
      <c r="D605" s="9">
        <f t="shared" si="67"/>
        <v>-3.6312325557333824E-3</v>
      </c>
      <c r="G605" s="4">
        <v>44722</v>
      </c>
      <c r="H605" s="5">
        <v>1771.6</v>
      </c>
      <c r="I605" s="9">
        <f t="shared" si="68"/>
        <v>-8.0113992981824082E-3</v>
      </c>
      <c r="L605" s="4">
        <v>44722</v>
      </c>
      <c r="M605" s="3">
        <v>267.55</v>
      </c>
      <c r="N605" s="9">
        <f t="shared" si="69"/>
        <v>-1.9432461211993445E-2</v>
      </c>
      <c r="Q605" s="4">
        <v>44722</v>
      </c>
      <c r="R605" s="5">
        <v>2114.48</v>
      </c>
      <c r="S605" s="9">
        <f t="shared" si="70"/>
        <v>-2.9621061703556467E-2</v>
      </c>
      <c r="V605" s="4">
        <v>44722</v>
      </c>
      <c r="W605" s="3">
        <v>13.55</v>
      </c>
      <c r="X605" s="9">
        <f t="shared" si="71"/>
        <v>-2.9092960941664664E-2</v>
      </c>
      <c r="AA605" s="4">
        <v>44722</v>
      </c>
      <c r="AB605" s="5">
        <v>16201.8</v>
      </c>
      <c r="AC605" s="2">
        <f t="shared" si="72"/>
        <v>-1.6909879395574055E-2</v>
      </c>
      <c r="AF605" s="19">
        <f t="shared" si="66"/>
        <v>544</v>
      </c>
      <c r="AG605" s="21">
        <v>1.6743189434595841E-2</v>
      </c>
      <c r="AH605" s="21">
        <v>9.8258939141401519E-2</v>
      </c>
    </row>
    <row r="606" spans="2:34" ht="17.850000000000001" customHeight="1">
      <c r="B606" s="4">
        <v>44721</v>
      </c>
      <c r="C606" s="5">
        <v>1365.65</v>
      </c>
      <c r="D606" s="9">
        <f t="shared" si="67"/>
        <v>-1.6341419639417324E-2</v>
      </c>
      <c r="G606" s="4">
        <v>44721</v>
      </c>
      <c r="H606" s="5">
        <v>1785.85</v>
      </c>
      <c r="I606" s="9">
        <f t="shared" si="68"/>
        <v>-8.1699117417045226E-3</v>
      </c>
      <c r="L606" s="4">
        <v>44721</v>
      </c>
      <c r="M606" s="3">
        <v>272.8</v>
      </c>
      <c r="N606" s="9">
        <f t="shared" si="69"/>
        <v>-2.8547557398529634E-2</v>
      </c>
      <c r="Q606" s="4">
        <v>44721</v>
      </c>
      <c r="R606" s="5">
        <v>2178.0500000000002</v>
      </c>
      <c r="S606" s="9">
        <f t="shared" si="70"/>
        <v>4.2190758087301784E-3</v>
      </c>
      <c r="V606" s="4">
        <v>44721</v>
      </c>
      <c r="W606" s="3">
        <v>13.95</v>
      </c>
      <c r="X606" s="9">
        <f t="shared" si="71"/>
        <v>7.1942756340270106E-3</v>
      </c>
      <c r="AA606" s="4">
        <v>44721</v>
      </c>
      <c r="AB606" s="5">
        <v>16478.099999999999</v>
      </c>
      <c r="AC606" s="2">
        <f t="shared" si="72"/>
        <v>7.4221392763222718E-3</v>
      </c>
      <c r="AF606" s="19">
        <f t="shared" si="66"/>
        <v>545</v>
      </c>
      <c r="AG606" s="21">
        <v>1.8139181861120457E-2</v>
      </c>
      <c r="AH606" s="21">
        <v>0.28600667022291681</v>
      </c>
    </row>
    <row r="607" spans="2:34" ht="17.850000000000001" customHeight="1">
      <c r="B607" s="4">
        <v>44720</v>
      </c>
      <c r="C607" s="5">
        <v>1388.15</v>
      </c>
      <c r="D607" s="9">
        <f t="shared" si="67"/>
        <v>1.6221773172066412E-3</v>
      </c>
      <c r="G607" s="4">
        <v>44720</v>
      </c>
      <c r="H607" s="5">
        <v>1800.5</v>
      </c>
      <c r="I607" s="9">
        <f t="shared" si="68"/>
        <v>3.7838785339614168E-3</v>
      </c>
      <c r="L607" s="4">
        <v>44720</v>
      </c>
      <c r="M607" s="3">
        <v>280.7</v>
      </c>
      <c r="N607" s="9">
        <f t="shared" si="69"/>
        <v>-9.2199234686341832E-3</v>
      </c>
      <c r="Q607" s="4">
        <v>44720</v>
      </c>
      <c r="R607" s="5">
        <v>2168.88</v>
      </c>
      <c r="S607" s="9">
        <f t="shared" si="70"/>
        <v>-1.8057531025669274E-3</v>
      </c>
      <c r="V607" s="4">
        <v>44720</v>
      </c>
      <c r="W607" s="3">
        <v>13.85</v>
      </c>
      <c r="X607" s="9">
        <f t="shared" si="71"/>
        <v>-3.1974304632514196E-2</v>
      </c>
      <c r="AA607" s="4">
        <v>44720</v>
      </c>
      <c r="AB607" s="5">
        <v>16356.25</v>
      </c>
      <c r="AC607" s="2">
        <f t="shared" si="72"/>
        <v>-3.6677021275259834E-3</v>
      </c>
      <c r="AF607" s="19">
        <f t="shared" si="66"/>
        <v>546</v>
      </c>
      <c r="AG607" s="21">
        <v>1.5106144378740732E-2</v>
      </c>
      <c r="AH607" s="21">
        <v>0.1409682692321006</v>
      </c>
    </row>
    <row r="608" spans="2:34" ht="17.850000000000001" customHeight="1">
      <c r="B608" s="4">
        <v>44719</v>
      </c>
      <c r="C608" s="5">
        <v>1385.9</v>
      </c>
      <c r="D608" s="9">
        <f t="shared" si="67"/>
        <v>-3.8888137730741395E-3</v>
      </c>
      <c r="G608" s="4">
        <v>44719</v>
      </c>
      <c r="H608" s="5">
        <v>1793.7</v>
      </c>
      <c r="I608" s="9">
        <f t="shared" si="68"/>
        <v>4.91813431950634E-3</v>
      </c>
      <c r="L608" s="4">
        <v>44719</v>
      </c>
      <c r="M608" s="3">
        <v>283.3</v>
      </c>
      <c r="N608" s="9">
        <f t="shared" si="69"/>
        <v>-1.5871619591415578E-3</v>
      </c>
      <c r="Q608" s="4">
        <v>44719</v>
      </c>
      <c r="R608" s="5">
        <v>2172.8000000000002</v>
      </c>
      <c r="S608" s="9">
        <f t="shared" si="70"/>
        <v>-1.8165194853725856E-2</v>
      </c>
      <c r="V608" s="4">
        <v>44719</v>
      </c>
      <c r="W608" s="3">
        <v>14.3</v>
      </c>
      <c r="X608" s="9">
        <f t="shared" si="71"/>
        <v>3.5590945102702533E-2</v>
      </c>
      <c r="AA608" s="4">
        <v>44719</v>
      </c>
      <c r="AB608" s="5">
        <v>16416.349999999999</v>
      </c>
      <c r="AC608" s="2">
        <f t="shared" si="72"/>
        <v>-9.2888841322758733E-3</v>
      </c>
      <c r="AF608" s="19">
        <f t="shared" si="66"/>
        <v>547</v>
      </c>
      <c r="AG608" s="21">
        <v>1.533220564477992E-2</v>
      </c>
      <c r="AH608" s="21">
        <v>0.23509161244487725</v>
      </c>
    </row>
    <row r="609" spans="2:34" ht="17.850000000000001" customHeight="1">
      <c r="B609" s="4">
        <v>44718</v>
      </c>
      <c r="C609" s="5">
        <v>1391.3</v>
      </c>
      <c r="D609" s="9">
        <f t="shared" si="67"/>
        <v>-1.837396798299365E-2</v>
      </c>
      <c r="G609" s="4">
        <v>44718</v>
      </c>
      <c r="H609" s="5">
        <v>1784.9</v>
      </c>
      <c r="I609" s="9">
        <f t="shared" si="68"/>
        <v>-1.7851915668725189E-2</v>
      </c>
      <c r="L609" s="4">
        <v>44718</v>
      </c>
      <c r="M609" s="3">
        <v>283.75</v>
      </c>
      <c r="N609" s="9">
        <f t="shared" si="69"/>
        <v>-1.0517187213867692E-2</v>
      </c>
      <c r="Q609" s="4">
        <v>44718</v>
      </c>
      <c r="R609" s="5">
        <v>2212.63</v>
      </c>
      <c r="S609" s="9">
        <f t="shared" si="70"/>
        <v>-1.8515689227789116E-2</v>
      </c>
      <c r="V609" s="4">
        <v>44718</v>
      </c>
      <c r="W609" s="3">
        <v>13.8</v>
      </c>
      <c r="X609" s="9">
        <f t="shared" si="71"/>
        <v>4.0671039730927783E-2</v>
      </c>
      <c r="AA609" s="4">
        <v>44718</v>
      </c>
      <c r="AB609" s="5">
        <v>16569.55</v>
      </c>
      <c r="AC609" s="2">
        <f t="shared" si="72"/>
        <v>-8.8979113877667301E-4</v>
      </c>
      <c r="AF609" s="19">
        <f t="shared" si="66"/>
        <v>548</v>
      </c>
      <c r="AG609" s="21">
        <v>1.4753029029064732E-2</v>
      </c>
      <c r="AH609" s="21">
        <v>2.0661707982358234E-2</v>
      </c>
    </row>
    <row r="610" spans="2:34" ht="17.850000000000001" customHeight="1">
      <c r="B610" s="4">
        <v>44715</v>
      </c>
      <c r="C610" s="5">
        <v>1417.1</v>
      </c>
      <c r="D610" s="9">
        <f t="shared" si="67"/>
        <v>1.4643423445593169E-2</v>
      </c>
      <c r="G610" s="4">
        <v>44715</v>
      </c>
      <c r="H610" s="5">
        <v>1817.05</v>
      </c>
      <c r="I610" s="9">
        <f t="shared" si="68"/>
        <v>-1.7595473706330472E-3</v>
      </c>
      <c r="L610" s="4">
        <v>44715</v>
      </c>
      <c r="M610" s="3">
        <v>286.75</v>
      </c>
      <c r="N610" s="9">
        <f t="shared" si="69"/>
        <v>-1.2992820282485818E-2</v>
      </c>
      <c r="Q610" s="4">
        <v>44715</v>
      </c>
      <c r="R610" s="5">
        <v>2253.98</v>
      </c>
      <c r="S610" s="9">
        <f t="shared" si="70"/>
        <v>-1.7163461412012325E-2</v>
      </c>
      <c r="V610" s="4">
        <v>44715</v>
      </c>
      <c r="W610" s="3">
        <v>13.25</v>
      </c>
      <c r="X610" s="9">
        <f t="shared" si="71"/>
        <v>-4.4287680201116238E-2</v>
      </c>
      <c r="AA610" s="4">
        <v>44715</v>
      </c>
      <c r="AB610" s="5">
        <v>16584.3</v>
      </c>
      <c r="AC610" s="2">
        <f t="shared" si="72"/>
        <v>-2.6315566954934781E-3</v>
      </c>
      <c r="AF610" s="19">
        <f t="shared" si="66"/>
        <v>549</v>
      </c>
      <c r="AG610" s="21">
        <v>1.7408687339077796E-2</v>
      </c>
      <c r="AH610" s="21">
        <v>0.33137696730258537</v>
      </c>
    </row>
    <row r="611" spans="2:34" ht="17.850000000000001" customHeight="1">
      <c r="B611" s="4">
        <v>44714</v>
      </c>
      <c r="C611" s="5">
        <v>1396.5</v>
      </c>
      <c r="D611" s="9">
        <f t="shared" si="67"/>
        <v>-1.7321367258798272E-2</v>
      </c>
      <c r="G611" s="4">
        <v>44714</v>
      </c>
      <c r="H611" s="5">
        <v>1820.25</v>
      </c>
      <c r="I611" s="9">
        <f t="shared" si="68"/>
        <v>1.2020870139141904E-2</v>
      </c>
      <c r="L611" s="4">
        <v>44714</v>
      </c>
      <c r="M611" s="3">
        <v>290.5</v>
      </c>
      <c r="N611" s="9">
        <f t="shared" si="69"/>
        <v>1.7186431181093982E-2</v>
      </c>
      <c r="Q611" s="4">
        <v>44714</v>
      </c>
      <c r="R611" s="5">
        <v>2293</v>
      </c>
      <c r="S611" s="9">
        <f t="shared" si="70"/>
        <v>3.6043947055934976E-3</v>
      </c>
      <c r="V611" s="4">
        <v>44714</v>
      </c>
      <c r="W611" s="3">
        <v>13.85</v>
      </c>
      <c r="X611" s="9">
        <f t="shared" si="71"/>
        <v>4.8068403041022403E-2</v>
      </c>
      <c r="AA611" s="4">
        <v>44714</v>
      </c>
      <c r="AB611" s="5">
        <v>16628</v>
      </c>
      <c r="AC611" s="2">
        <f t="shared" si="72"/>
        <v>6.3498022602603054E-3</v>
      </c>
      <c r="AF611" s="19">
        <f t="shared" si="66"/>
        <v>550</v>
      </c>
      <c r="AG611" s="21">
        <v>1.4584073758660306E-2</v>
      </c>
      <c r="AH611" s="21">
        <v>4.5156412181006571E-2</v>
      </c>
    </row>
    <row r="612" spans="2:34" ht="17.850000000000001" customHeight="1">
      <c r="B612" s="4">
        <v>44713</v>
      </c>
      <c r="C612" s="5">
        <v>1420.9</v>
      </c>
      <c r="D612" s="9">
        <f t="shared" si="67"/>
        <v>2.2193657498922339E-3</v>
      </c>
      <c r="G612" s="4">
        <v>44713</v>
      </c>
      <c r="H612" s="5">
        <v>1798.5</v>
      </c>
      <c r="I612" s="9">
        <f t="shared" si="68"/>
        <v>-2.2839761011191999E-2</v>
      </c>
      <c r="L612" s="4">
        <v>44713</v>
      </c>
      <c r="M612" s="3">
        <v>285.55</v>
      </c>
      <c r="N612" s="9">
        <f t="shared" si="69"/>
        <v>-1.7508535455739647E-4</v>
      </c>
      <c r="Q612" s="4">
        <v>44713</v>
      </c>
      <c r="R612" s="5">
        <v>2284.75</v>
      </c>
      <c r="S612" s="9">
        <f t="shared" si="70"/>
        <v>3.3890386401017221E-3</v>
      </c>
      <c r="V612" s="4">
        <v>44713</v>
      </c>
      <c r="W612" s="3">
        <v>13.2</v>
      </c>
      <c r="X612" s="9">
        <f t="shared" si="71"/>
        <v>4.6520015634892907E-2</v>
      </c>
      <c r="AA612" s="4">
        <v>44713</v>
      </c>
      <c r="AB612" s="5">
        <v>16522.75</v>
      </c>
      <c r="AC612" s="2">
        <f t="shared" si="72"/>
        <v>-3.7333199493177205E-3</v>
      </c>
      <c r="AF612" s="19">
        <f t="shared" si="66"/>
        <v>551</v>
      </c>
      <c r="AG612" s="21">
        <v>1.4129956931546542E-2</v>
      </c>
      <c r="AH612" s="21">
        <v>0.12241888345771955</v>
      </c>
    </row>
    <row r="613" spans="2:34" ht="17.850000000000001" customHeight="1">
      <c r="B613" s="4">
        <v>44712</v>
      </c>
      <c r="C613" s="5">
        <v>1417.75</v>
      </c>
      <c r="D613" s="9">
        <f t="shared" si="67"/>
        <v>1.1206983273642411E-2</v>
      </c>
      <c r="G613" s="4">
        <v>44712</v>
      </c>
      <c r="H613" s="5">
        <v>1840.05</v>
      </c>
      <c r="I613" s="9">
        <f t="shared" si="68"/>
        <v>-1.2126926106843855E-2</v>
      </c>
      <c r="L613" s="4">
        <v>44712</v>
      </c>
      <c r="M613" s="3">
        <v>285.60000000000002</v>
      </c>
      <c r="N613" s="9">
        <f t="shared" si="69"/>
        <v>5.4419514622934357E-3</v>
      </c>
      <c r="Q613" s="4">
        <v>44712</v>
      </c>
      <c r="R613" s="5">
        <v>2277.02</v>
      </c>
      <c r="S613" s="9">
        <f t="shared" si="70"/>
        <v>2.119045376405216E-3</v>
      </c>
      <c r="V613" s="4">
        <v>44712</v>
      </c>
      <c r="W613" s="3">
        <v>12.6</v>
      </c>
      <c r="X613" s="9">
        <f t="shared" si="71"/>
        <v>4.8790164169432049E-2</v>
      </c>
      <c r="AA613" s="4">
        <v>44712</v>
      </c>
      <c r="AB613" s="5">
        <v>16584.55</v>
      </c>
      <c r="AC613" s="2">
        <f t="shared" si="72"/>
        <v>-4.6231277420674408E-3</v>
      </c>
      <c r="AF613" s="19">
        <f t="shared" si="66"/>
        <v>552</v>
      </c>
      <c r="AG613" s="21">
        <v>1.6788068490350132E-2</v>
      </c>
      <c r="AH613" s="21">
        <v>0.27092427750146808</v>
      </c>
    </row>
    <row r="614" spans="2:34" ht="17.850000000000001" customHeight="1">
      <c r="B614" s="4">
        <v>44711</v>
      </c>
      <c r="C614" s="5">
        <v>1401.95</v>
      </c>
      <c r="D614" s="9">
        <f t="shared" si="67"/>
        <v>9.1720753361072063E-3</v>
      </c>
      <c r="G614" s="4">
        <v>44711</v>
      </c>
      <c r="H614" s="5">
        <v>1862.5</v>
      </c>
      <c r="I614" s="9">
        <f t="shared" si="68"/>
        <v>3.674753237693143E-2</v>
      </c>
      <c r="L614" s="4">
        <v>44711</v>
      </c>
      <c r="M614" s="3">
        <v>284.05</v>
      </c>
      <c r="N614" s="9">
        <f t="shared" si="69"/>
        <v>9.1954670931003943E-3</v>
      </c>
      <c r="Q614" s="4">
        <v>44711</v>
      </c>
      <c r="R614" s="5">
        <v>2272.1999999999998</v>
      </c>
      <c r="S614" s="9">
        <f t="shared" si="70"/>
        <v>6.0919271965243736E-3</v>
      </c>
      <c r="V614" s="4">
        <v>44711</v>
      </c>
      <c r="W614" s="3">
        <v>12</v>
      </c>
      <c r="X614" s="9">
        <f t="shared" si="71"/>
        <v>1.2578782206860185E-2</v>
      </c>
      <c r="AA614" s="4">
        <v>44711</v>
      </c>
      <c r="AB614" s="5">
        <v>16661.400000000001</v>
      </c>
      <c r="AC614" s="2">
        <f t="shared" si="72"/>
        <v>1.8716933609406666E-2</v>
      </c>
      <c r="AF614" s="19">
        <f t="shared" si="66"/>
        <v>553</v>
      </c>
      <c r="AG614" s="21">
        <v>1.7117902819814453E-2</v>
      </c>
      <c r="AH614" s="21">
        <v>0.32617968547192355</v>
      </c>
    </row>
    <row r="615" spans="2:34" ht="17.850000000000001" customHeight="1">
      <c r="B615" s="4">
        <v>44708</v>
      </c>
      <c r="C615" s="5">
        <v>1389.15</v>
      </c>
      <c r="D615" s="9">
        <f t="shared" si="67"/>
        <v>1.2969316694947722E-2</v>
      </c>
      <c r="G615" s="4">
        <v>44708</v>
      </c>
      <c r="H615" s="5">
        <v>1795.3</v>
      </c>
      <c r="I615" s="9">
        <f t="shared" si="68"/>
        <v>3.661729831864842E-2</v>
      </c>
      <c r="L615" s="4">
        <v>44708</v>
      </c>
      <c r="M615" s="3">
        <v>281.45</v>
      </c>
      <c r="N615" s="9">
        <f t="shared" si="69"/>
        <v>8.5638346755929594E-3</v>
      </c>
      <c r="Q615" s="4">
        <v>44708</v>
      </c>
      <c r="R615" s="5">
        <v>2258.4</v>
      </c>
      <c r="S615" s="9">
        <f t="shared" si="70"/>
        <v>7.539903110349383E-2</v>
      </c>
      <c r="V615" s="4">
        <v>44708</v>
      </c>
      <c r="W615" s="3">
        <v>11.85</v>
      </c>
      <c r="X615" s="9">
        <f t="shared" si="71"/>
        <v>-4.2105325363436053E-3</v>
      </c>
      <c r="AA615" s="4">
        <v>44708</v>
      </c>
      <c r="AB615" s="5">
        <v>16352.45</v>
      </c>
      <c r="AC615" s="2">
        <f t="shared" si="72"/>
        <v>1.1210783228271726E-2</v>
      </c>
      <c r="AF615" s="19">
        <f t="shared" si="66"/>
        <v>554</v>
      </c>
      <c r="AG615" s="21">
        <v>1.512172790604851E-2</v>
      </c>
      <c r="AH615" s="21">
        <v>-7.3758335796522689E-3</v>
      </c>
    </row>
    <row r="616" spans="2:34" ht="17.850000000000001" customHeight="1">
      <c r="B616" s="4">
        <v>44707</v>
      </c>
      <c r="C616" s="5">
        <v>1371.25</v>
      </c>
      <c r="D616" s="9">
        <f t="shared" si="67"/>
        <v>-4.8378684104174816E-3</v>
      </c>
      <c r="G616" s="4">
        <v>44707</v>
      </c>
      <c r="H616" s="5">
        <v>1730.75</v>
      </c>
      <c r="I616" s="9">
        <f t="shared" si="68"/>
        <v>3.2562586858648254E-2</v>
      </c>
      <c r="L616" s="4">
        <v>44707</v>
      </c>
      <c r="M616" s="3">
        <v>279.05</v>
      </c>
      <c r="N616" s="9">
        <f t="shared" si="69"/>
        <v>-1.1047867180706373E-2</v>
      </c>
      <c r="Q616" s="4">
        <v>44707</v>
      </c>
      <c r="R616" s="5">
        <v>2094.38</v>
      </c>
      <c r="S616" s="9">
        <f t="shared" si="70"/>
        <v>1.4587494721546607E-2</v>
      </c>
      <c r="V616" s="4">
        <v>44707</v>
      </c>
      <c r="W616" s="3">
        <v>11.9</v>
      </c>
      <c r="X616" s="9">
        <f t="shared" si="71"/>
        <v>-1.6667052485211647E-2</v>
      </c>
      <c r="AA616" s="4">
        <v>44707</v>
      </c>
      <c r="AB616" s="5">
        <v>16170.15</v>
      </c>
      <c r="AC616" s="2">
        <f t="shared" si="72"/>
        <v>8.9670264262852635E-3</v>
      </c>
      <c r="AF616" s="19">
        <f t="shared" si="66"/>
        <v>555</v>
      </c>
      <c r="AG616" s="21">
        <v>1.4705980684093982E-2</v>
      </c>
      <c r="AH616" s="21">
        <v>0.20407602122350599</v>
      </c>
    </row>
    <row r="617" spans="2:34" ht="17.850000000000001" customHeight="1">
      <c r="B617" s="4">
        <v>44706</v>
      </c>
      <c r="C617" s="5">
        <v>1377.9</v>
      </c>
      <c r="D617" s="9">
        <f t="shared" si="67"/>
        <v>-1.9583457635214616E-2</v>
      </c>
      <c r="G617" s="4">
        <v>44706</v>
      </c>
      <c r="H617" s="5">
        <v>1675.3</v>
      </c>
      <c r="I617" s="9">
        <f t="shared" si="68"/>
        <v>-1.6545936954290852E-2</v>
      </c>
      <c r="L617" s="4">
        <v>44706</v>
      </c>
      <c r="M617" s="3">
        <v>282.14999999999998</v>
      </c>
      <c r="N617" s="9">
        <f t="shared" si="69"/>
        <v>-1.8088121570094911E-2</v>
      </c>
      <c r="Q617" s="4">
        <v>44706</v>
      </c>
      <c r="R617" s="5">
        <v>2064.0500000000002</v>
      </c>
      <c r="S617" s="9">
        <f t="shared" si="70"/>
        <v>-3.1264096526608033E-2</v>
      </c>
      <c r="V617" s="4">
        <v>44706</v>
      </c>
      <c r="W617" s="3">
        <v>12.1</v>
      </c>
      <c r="X617" s="9">
        <f t="shared" si="71"/>
        <v>-3.651521297509757E-2</v>
      </c>
      <c r="AA617" s="4">
        <v>44706</v>
      </c>
      <c r="AB617" s="5">
        <v>16025.8</v>
      </c>
      <c r="AC617" s="2">
        <f t="shared" si="72"/>
        <v>-6.1802414065991011E-3</v>
      </c>
      <c r="AF617" s="19">
        <f t="shared" si="66"/>
        <v>556</v>
      </c>
      <c r="AG617" s="21">
        <v>1.4597546780925744E-2</v>
      </c>
      <c r="AH617" s="21">
        <v>0.10294782970173236</v>
      </c>
    </row>
    <row r="618" spans="2:34" ht="17.850000000000001" customHeight="1">
      <c r="B618" s="4">
        <v>44705</v>
      </c>
      <c r="C618" s="5">
        <v>1405.15</v>
      </c>
      <c r="D618" s="9">
        <f t="shared" si="67"/>
        <v>-6.5260029447237813E-3</v>
      </c>
      <c r="G618" s="4">
        <v>44705</v>
      </c>
      <c r="H618" s="5">
        <v>1703.25</v>
      </c>
      <c r="I618" s="9">
        <f t="shared" si="68"/>
        <v>-6.6023547398437007E-2</v>
      </c>
      <c r="L618" s="4">
        <v>44705</v>
      </c>
      <c r="M618" s="3">
        <v>287.3</v>
      </c>
      <c r="N618" s="9">
        <f t="shared" si="69"/>
        <v>-1.9816276937194368E-2</v>
      </c>
      <c r="Q618" s="4">
        <v>44705</v>
      </c>
      <c r="R618" s="5">
        <v>2129.6</v>
      </c>
      <c r="S618" s="9">
        <f t="shared" si="70"/>
        <v>-4.4884093736726801E-3</v>
      </c>
      <c r="V618" s="4">
        <v>44705</v>
      </c>
      <c r="W618" s="3">
        <v>12.55</v>
      </c>
      <c r="X618" s="9">
        <f t="shared" si="71"/>
        <v>1.2024192966801812E-2</v>
      </c>
      <c r="AA618" s="4">
        <v>44705</v>
      </c>
      <c r="AB618" s="5">
        <v>16125.15</v>
      </c>
      <c r="AC618" s="2">
        <f t="shared" si="72"/>
        <v>-5.5380732363732666E-3</v>
      </c>
      <c r="AF618" s="19">
        <f t="shared" si="66"/>
        <v>557</v>
      </c>
      <c r="AG618" s="21">
        <v>1.6800552679785499E-2</v>
      </c>
      <c r="AH618" s="21">
        <v>8.5210154372679689E-2</v>
      </c>
    </row>
    <row r="619" spans="2:34" ht="17.850000000000001" customHeight="1">
      <c r="B619" s="4">
        <v>44704</v>
      </c>
      <c r="C619" s="5">
        <v>1414.35</v>
      </c>
      <c r="D619" s="9">
        <f t="shared" si="67"/>
        <v>-1.4836797973920234E-3</v>
      </c>
      <c r="G619" s="4">
        <v>44704</v>
      </c>
      <c r="H619" s="5">
        <v>1819.5</v>
      </c>
      <c r="I619" s="9">
        <f t="shared" si="68"/>
        <v>-2.3879133583223928E-3</v>
      </c>
      <c r="L619" s="4">
        <v>44704</v>
      </c>
      <c r="M619" s="3">
        <v>293.05</v>
      </c>
      <c r="N619" s="9">
        <f t="shared" si="69"/>
        <v>6.1612380425280023E-3</v>
      </c>
      <c r="Q619" s="4">
        <v>44704</v>
      </c>
      <c r="R619" s="5">
        <v>2139.1799999999998</v>
      </c>
      <c r="S619" s="9">
        <f t="shared" si="70"/>
        <v>-2.7576858983592622E-4</v>
      </c>
      <c r="V619" s="4">
        <v>44704</v>
      </c>
      <c r="W619" s="3">
        <v>12.4</v>
      </c>
      <c r="X619" s="9">
        <f t="shared" si="71"/>
        <v>-3.5647338730237607E-2</v>
      </c>
      <c r="AA619" s="4">
        <v>44704</v>
      </c>
      <c r="AB619" s="5">
        <v>16214.7</v>
      </c>
      <c r="AC619" s="2">
        <f t="shared" si="72"/>
        <v>-3.168023190952943E-3</v>
      </c>
      <c r="AF619" s="19">
        <f t="shared" si="66"/>
        <v>558</v>
      </c>
      <c r="AG619" s="21">
        <v>1.520516736839009E-2</v>
      </c>
      <c r="AH619" s="21">
        <v>0.14348997405342565</v>
      </c>
    </row>
    <row r="620" spans="2:34" ht="17.850000000000001" customHeight="1">
      <c r="B620" s="4">
        <v>44701</v>
      </c>
      <c r="C620" s="5">
        <v>1416.45</v>
      </c>
      <c r="D620" s="9">
        <f t="shared" si="67"/>
        <v>6.0027190587974284E-4</v>
      </c>
      <c r="G620" s="4">
        <v>44701</v>
      </c>
      <c r="H620" s="5">
        <v>1823.85</v>
      </c>
      <c r="I620" s="9">
        <f t="shared" si="68"/>
        <v>4.925083445282924E-2</v>
      </c>
      <c r="L620" s="4">
        <v>44701</v>
      </c>
      <c r="M620" s="3">
        <v>291.25</v>
      </c>
      <c r="N620" s="9">
        <f t="shared" si="69"/>
        <v>2.4063263587956289E-3</v>
      </c>
      <c r="Q620" s="4">
        <v>44701</v>
      </c>
      <c r="R620" s="5">
        <v>2139.77</v>
      </c>
      <c r="S620" s="9">
        <f t="shared" si="70"/>
        <v>3.1614686257967803E-2</v>
      </c>
      <c r="V620" s="4">
        <v>44701</v>
      </c>
      <c r="W620" s="3">
        <v>12.85</v>
      </c>
      <c r="X620" s="9">
        <f t="shared" si="71"/>
        <v>4.3744548962856962E-2</v>
      </c>
      <c r="AA620" s="4">
        <v>44701</v>
      </c>
      <c r="AB620" s="5">
        <v>16266.15</v>
      </c>
      <c r="AC620" s="2">
        <f t="shared" si="72"/>
        <v>2.8481561554378136E-2</v>
      </c>
      <c r="AF620" s="19">
        <f t="shared" si="66"/>
        <v>559</v>
      </c>
      <c r="AG620" s="21">
        <v>1.6681406132043334E-2</v>
      </c>
      <c r="AH620" s="21">
        <v>0.30180293649834145</v>
      </c>
    </row>
    <row r="621" spans="2:34" ht="17.850000000000001" customHeight="1">
      <c r="B621" s="4">
        <v>44700</v>
      </c>
      <c r="C621" s="5">
        <v>1415.6</v>
      </c>
      <c r="D621" s="9">
        <f t="shared" si="67"/>
        <v>-9.94613432411731E-3</v>
      </c>
      <c r="G621" s="4">
        <v>44700</v>
      </c>
      <c r="H621" s="5">
        <v>1736.2</v>
      </c>
      <c r="I621" s="9">
        <f t="shared" si="68"/>
        <v>-2.7747609068207165E-2</v>
      </c>
      <c r="L621" s="4">
        <v>44700</v>
      </c>
      <c r="M621" s="3">
        <v>290.55</v>
      </c>
      <c r="N621" s="9">
        <f t="shared" si="69"/>
        <v>-1.3503324570526758E-2</v>
      </c>
      <c r="Q621" s="4">
        <v>44700</v>
      </c>
      <c r="R621" s="5">
        <v>2073.1799999999998</v>
      </c>
      <c r="S621" s="9">
        <f t="shared" si="70"/>
        <v>-2.6474780317091599E-2</v>
      </c>
      <c r="V621" s="4">
        <v>44700</v>
      </c>
      <c r="W621" s="3">
        <v>12.3</v>
      </c>
      <c r="X621" s="9">
        <f t="shared" si="71"/>
        <v>-1.2121360532344737E-2</v>
      </c>
      <c r="AA621" s="4">
        <v>44700</v>
      </c>
      <c r="AB621" s="5">
        <v>15809.4</v>
      </c>
      <c r="AC621" s="2">
        <f t="shared" si="72"/>
        <v>-2.689110763221448E-2</v>
      </c>
      <c r="AF621" s="19">
        <f t="shared" si="66"/>
        <v>560</v>
      </c>
      <c r="AG621" s="21">
        <v>1.4273981092242552E-2</v>
      </c>
      <c r="AH621" s="21">
        <v>0.15910378869468866</v>
      </c>
    </row>
    <row r="622" spans="2:34" ht="17.850000000000001" customHeight="1">
      <c r="B622" s="4">
        <v>44699</v>
      </c>
      <c r="C622" s="5">
        <v>1429.75</v>
      </c>
      <c r="D622" s="9">
        <f t="shared" si="67"/>
        <v>-9.3979111456173412E-3</v>
      </c>
      <c r="G622" s="4">
        <v>44699</v>
      </c>
      <c r="H622" s="5">
        <v>1785.05</v>
      </c>
      <c r="I622" s="9">
        <f t="shared" si="68"/>
        <v>6.9426180061761475E-3</v>
      </c>
      <c r="L622" s="4">
        <v>44699</v>
      </c>
      <c r="M622" s="3">
        <v>294.5</v>
      </c>
      <c r="N622" s="9">
        <f t="shared" si="69"/>
        <v>-2.5434519858302555E-3</v>
      </c>
      <c r="Q622" s="4">
        <v>44699</v>
      </c>
      <c r="R622" s="5">
        <v>2128.8000000000002</v>
      </c>
      <c r="S622" s="9">
        <f t="shared" si="70"/>
        <v>-5.2800980978219758E-3</v>
      </c>
      <c r="V622" s="4">
        <v>44699</v>
      </c>
      <c r="W622" s="3">
        <v>12.45</v>
      </c>
      <c r="X622" s="9">
        <f t="shared" si="71"/>
        <v>0</v>
      </c>
      <c r="AA622" s="4">
        <v>44699</v>
      </c>
      <c r="AB622" s="5">
        <v>16240.3</v>
      </c>
      <c r="AC622" s="2">
        <f t="shared" si="72"/>
        <v>-1.1692452931500745E-3</v>
      </c>
      <c r="AF622" s="19">
        <f t="shared" si="66"/>
        <v>561</v>
      </c>
      <c r="AG622" s="21">
        <v>1.6468377408420276E-2</v>
      </c>
      <c r="AH622" s="21">
        <v>0.1490901039647014</v>
      </c>
    </row>
    <row r="623" spans="2:34" ht="17.850000000000001" customHeight="1">
      <c r="B623" s="4">
        <v>44698</v>
      </c>
      <c r="C623" s="5">
        <v>1443.25</v>
      </c>
      <c r="D623" s="9">
        <f t="shared" si="67"/>
        <v>-1.0956559441076328E-2</v>
      </c>
      <c r="G623" s="4">
        <v>44698</v>
      </c>
      <c r="H623" s="5">
        <v>1772.7</v>
      </c>
      <c r="I623" s="9">
        <f t="shared" si="68"/>
        <v>1.7355125634946955E-2</v>
      </c>
      <c r="L623" s="4">
        <v>44698</v>
      </c>
      <c r="M623" s="3">
        <v>295.25</v>
      </c>
      <c r="N623" s="9">
        <f t="shared" si="69"/>
        <v>1.7941532096951873E-2</v>
      </c>
      <c r="Q623" s="4">
        <v>44698</v>
      </c>
      <c r="R623" s="5">
        <v>2140.0700000000002</v>
      </c>
      <c r="S623" s="9">
        <f t="shared" si="70"/>
        <v>1.9053586613325062E-2</v>
      </c>
      <c r="V623" s="4">
        <v>44698</v>
      </c>
      <c r="W623" s="3">
        <v>12.45</v>
      </c>
      <c r="X623" s="9">
        <f t="shared" si="71"/>
        <v>4.5182222793232765E-2</v>
      </c>
      <c r="AA623" s="4">
        <v>44698</v>
      </c>
      <c r="AB623" s="5">
        <v>16259.3</v>
      </c>
      <c r="AC623" s="2">
        <f t="shared" si="72"/>
        <v>2.5981474896775072E-2</v>
      </c>
      <c r="AF623" s="19">
        <f t="shared" si="66"/>
        <v>562</v>
      </c>
      <c r="AG623" s="21">
        <v>1.4646441468985569E-2</v>
      </c>
      <c r="AH623" s="21">
        <v>0.19056809001997271</v>
      </c>
    </row>
    <row r="624" spans="2:34" ht="17.850000000000001" customHeight="1">
      <c r="B624" s="4">
        <v>44697</v>
      </c>
      <c r="C624" s="5">
        <v>1459.15</v>
      </c>
      <c r="D624" s="9">
        <f t="shared" si="67"/>
        <v>2.5121892944021191E-2</v>
      </c>
      <c r="G624" s="4">
        <v>44697</v>
      </c>
      <c r="H624" s="5">
        <v>1742.2</v>
      </c>
      <c r="I624" s="9">
        <f t="shared" si="68"/>
        <v>-2.4364737663430747E-3</v>
      </c>
      <c r="L624" s="4">
        <v>44697</v>
      </c>
      <c r="M624" s="3">
        <v>290</v>
      </c>
      <c r="N624" s="9">
        <f t="shared" si="69"/>
        <v>7.78887537852763E-3</v>
      </c>
      <c r="Q624" s="4">
        <v>44697</v>
      </c>
      <c r="R624" s="5">
        <v>2099.6799999999998</v>
      </c>
      <c r="S624" s="9">
        <f t="shared" si="70"/>
        <v>9.4344574323257336E-4</v>
      </c>
      <c r="V624" s="4">
        <v>44697</v>
      </c>
      <c r="W624" s="3">
        <v>11.9</v>
      </c>
      <c r="X624" s="9">
        <f t="shared" si="71"/>
        <v>-4.9190244190771663E-2</v>
      </c>
      <c r="AA624" s="4">
        <v>44697</v>
      </c>
      <c r="AB624" s="5">
        <v>15842.3</v>
      </c>
      <c r="AC624" s="2">
        <f t="shared" si="72"/>
        <v>3.8040233132169052E-3</v>
      </c>
      <c r="AF624" s="19">
        <f t="shared" si="66"/>
        <v>563</v>
      </c>
      <c r="AG624" s="21">
        <v>1.8139229832245377E-2</v>
      </c>
      <c r="AH624" s="21">
        <v>0.39335284242805174</v>
      </c>
    </row>
    <row r="625" spans="2:34" ht="17.850000000000001" customHeight="1">
      <c r="B625" s="4">
        <v>44694</v>
      </c>
      <c r="C625" s="5">
        <v>1422.95</v>
      </c>
      <c r="D625" s="9">
        <f t="shared" si="67"/>
        <v>-1.0381986111673021E-2</v>
      </c>
      <c r="G625" s="4">
        <v>44694</v>
      </c>
      <c r="H625" s="5">
        <v>1746.45</v>
      </c>
      <c r="I625" s="9">
        <f t="shared" si="68"/>
        <v>-5.2540025490266382E-3</v>
      </c>
      <c r="L625" s="4">
        <v>44694</v>
      </c>
      <c r="M625" s="3">
        <v>287.75</v>
      </c>
      <c r="N625" s="9">
        <f t="shared" si="69"/>
        <v>1.2170739570675374E-3</v>
      </c>
      <c r="Q625" s="4">
        <v>44694</v>
      </c>
      <c r="R625" s="5">
        <v>2097.6999999999998</v>
      </c>
      <c r="S625" s="9">
        <f t="shared" si="70"/>
        <v>-5.2633327021005512E-3</v>
      </c>
      <c r="V625" s="4">
        <v>44694</v>
      </c>
      <c r="W625" s="3">
        <v>12.5</v>
      </c>
      <c r="X625" s="9">
        <f t="shared" si="71"/>
        <v>8.0321716972642527E-3</v>
      </c>
      <c r="AA625" s="4">
        <v>44694</v>
      </c>
      <c r="AB625" s="5">
        <v>15782.15</v>
      </c>
      <c r="AC625" s="2">
        <f t="shared" si="72"/>
        <v>-1.6365864530401846E-3</v>
      </c>
      <c r="AF625" s="19">
        <f t="shared" si="66"/>
        <v>564</v>
      </c>
      <c r="AG625" s="21">
        <v>1.4099341667780417E-2</v>
      </c>
      <c r="AH625" s="21">
        <v>9.542238157475999E-3</v>
      </c>
    </row>
    <row r="626" spans="2:34" ht="17.850000000000001" customHeight="1">
      <c r="B626" s="4">
        <v>44693</v>
      </c>
      <c r="C626" s="5">
        <v>1437.8</v>
      </c>
      <c r="D626" s="9">
        <f t="shared" si="67"/>
        <v>-2.082082199016707E-2</v>
      </c>
      <c r="G626" s="4">
        <v>44693</v>
      </c>
      <c r="H626" s="5">
        <v>1755.65</v>
      </c>
      <c r="I626" s="9">
        <f t="shared" si="68"/>
        <v>-1.7978836868001318E-2</v>
      </c>
      <c r="L626" s="4">
        <v>44693</v>
      </c>
      <c r="M626" s="3">
        <v>287.39999999999998</v>
      </c>
      <c r="N626" s="9">
        <f t="shared" si="69"/>
        <v>-1.7931514941099524E-2</v>
      </c>
      <c r="Q626" s="4">
        <v>44693</v>
      </c>
      <c r="R626" s="5">
        <v>2108.77</v>
      </c>
      <c r="S626" s="9">
        <f t="shared" si="70"/>
        <v>-2.6398659751332654E-2</v>
      </c>
      <c r="V626" s="4">
        <v>44693</v>
      </c>
      <c r="W626" s="3">
        <v>12.4</v>
      </c>
      <c r="X626" s="9">
        <f t="shared" si="71"/>
        <v>-4.7252884850545497E-2</v>
      </c>
      <c r="AA626" s="4">
        <v>44693</v>
      </c>
      <c r="AB626" s="5">
        <v>15808</v>
      </c>
      <c r="AC626" s="2">
        <f t="shared" si="72"/>
        <v>-2.2462172034303025E-2</v>
      </c>
      <c r="AF626" s="19">
        <f t="shared" si="66"/>
        <v>565</v>
      </c>
      <c r="AG626" s="21">
        <v>1.4519345247761417E-2</v>
      </c>
      <c r="AH626" s="21">
        <v>0.17943549726810284</v>
      </c>
    </row>
    <row r="627" spans="2:34" ht="17.850000000000001" customHeight="1">
      <c r="B627" s="4">
        <v>44692</v>
      </c>
      <c r="C627" s="5">
        <v>1468.05</v>
      </c>
      <c r="D627" s="9">
        <f t="shared" si="67"/>
        <v>3.2363043794972166E-2</v>
      </c>
      <c r="G627" s="4">
        <v>44692</v>
      </c>
      <c r="H627" s="5">
        <v>1787.5</v>
      </c>
      <c r="I627" s="9">
        <f t="shared" si="68"/>
        <v>8.5680698330357821E-3</v>
      </c>
      <c r="L627" s="4">
        <v>44692</v>
      </c>
      <c r="M627" s="3">
        <v>292.60000000000002</v>
      </c>
      <c r="N627" s="9">
        <f t="shared" si="69"/>
        <v>-1.7783515488672491E-2</v>
      </c>
      <c r="Q627" s="4">
        <v>44692</v>
      </c>
      <c r="R627" s="5">
        <v>2165.1799999999998</v>
      </c>
      <c r="S627" s="9">
        <f t="shared" si="70"/>
        <v>-1.1968658377267183E-2</v>
      </c>
      <c r="V627" s="4">
        <v>44692</v>
      </c>
      <c r="W627" s="3">
        <v>13</v>
      </c>
      <c r="X627" s="9">
        <f t="shared" si="71"/>
        <v>-7.6628727455691371E-3</v>
      </c>
      <c r="AA627" s="4">
        <v>44692</v>
      </c>
      <c r="AB627" s="5">
        <v>16167.1</v>
      </c>
      <c r="AC627" s="2">
        <f t="shared" si="72"/>
        <v>-4.5021005067112096E-3</v>
      </c>
      <c r="AF627" s="19">
        <f t="shared" si="66"/>
        <v>566</v>
      </c>
      <c r="AG627" s="21">
        <v>1.4645237640589268E-2</v>
      </c>
      <c r="AH627" s="21">
        <v>7.9525763737663506E-3</v>
      </c>
    </row>
    <row r="628" spans="2:34" ht="17.850000000000001" customHeight="1">
      <c r="B628" s="4">
        <v>44691</v>
      </c>
      <c r="C628" s="5">
        <v>1421.3</v>
      </c>
      <c r="D628" s="9">
        <f t="shared" si="67"/>
        <v>-3.8136339732897061E-2</v>
      </c>
      <c r="G628" s="4">
        <v>44691</v>
      </c>
      <c r="H628" s="5">
        <v>1772.25</v>
      </c>
      <c r="I628" s="9">
        <f t="shared" si="68"/>
        <v>3.8157095048653035E-2</v>
      </c>
      <c r="L628" s="4">
        <v>44691</v>
      </c>
      <c r="M628" s="3">
        <v>297.85000000000002</v>
      </c>
      <c r="N628" s="9">
        <f t="shared" si="69"/>
        <v>-3.0257743512500584E-2</v>
      </c>
      <c r="Q628" s="4">
        <v>44691</v>
      </c>
      <c r="R628" s="5">
        <v>2191.25</v>
      </c>
      <c r="S628" s="9">
        <f t="shared" si="70"/>
        <v>-6.7676920320779198E-3</v>
      </c>
      <c r="V628" s="4">
        <v>44691</v>
      </c>
      <c r="W628" s="3">
        <v>13.1</v>
      </c>
      <c r="X628" s="9">
        <f t="shared" si="71"/>
        <v>-4.4783602626973312E-2</v>
      </c>
      <c r="AA628" s="4">
        <v>44691</v>
      </c>
      <c r="AB628" s="5">
        <v>16240.05</v>
      </c>
      <c r="AC628" s="2">
        <f t="shared" si="72"/>
        <v>-3.798184758416227E-3</v>
      </c>
      <c r="AF628" s="19">
        <f t="shared" si="66"/>
        <v>567</v>
      </c>
      <c r="AG628" s="21">
        <v>1.5053479375616631E-2</v>
      </c>
      <c r="AH628" s="21">
        <v>0.1352698490924662</v>
      </c>
    </row>
    <row r="629" spans="2:34" ht="17.850000000000001" customHeight="1">
      <c r="B629" s="4">
        <v>44690</v>
      </c>
      <c r="C629" s="5">
        <v>1476.55</v>
      </c>
      <c r="D629" s="9">
        <f t="shared" si="67"/>
        <v>3.4133947001026836E-2</v>
      </c>
      <c r="G629" s="4">
        <v>44690</v>
      </c>
      <c r="H629" s="5">
        <v>1705.9</v>
      </c>
      <c r="I629" s="9">
        <f t="shared" si="68"/>
        <v>3.6116492799048265E-3</v>
      </c>
      <c r="L629" s="4">
        <v>44690</v>
      </c>
      <c r="M629" s="3">
        <v>307</v>
      </c>
      <c r="N629" s="9">
        <f t="shared" si="69"/>
        <v>7.1919237747058587E-3</v>
      </c>
      <c r="Q629" s="4">
        <v>44690</v>
      </c>
      <c r="R629" s="5">
        <v>2206.13</v>
      </c>
      <c r="S629" s="9">
        <f t="shared" si="70"/>
        <v>-1.3597548836143239E-4</v>
      </c>
      <c r="V629" s="4">
        <v>44690</v>
      </c>
      <c r="W629" s="3">
        <v>13.7</v>
      </c>
      <c r="X629" s="9">
        <f t="shared" si="71"/>
        <v>4.4783602626973444E-2</v>
      </c>
      <c r="AA629" s="4">
        <v>44690</v>
      </c>
      <c r="AB629" s="5">
        <v>16301.85</v>
      </c>
      <c r="AC629" s="2">
        <f t="shared" si="72"/>
        <v>-6.688476961240644E-3</v>
      </c>
      <c r="AF629" s="19">
        <f t="shared" si="66"/>
        <v>568</v>
      </c>
      <c r="AG629" s="21">
        <v>1.6764730709001894E-2</v>
      </c>
      <c r="AH629" s="21">
        <v>0.29413210526741296</v>
      </c>
    </row>
    <row r="630" spans="2:34" ht="17.850000000000001" customHeight="1">
      <c r="B630" s="4">
        <v>44687</v>
      </c>
      <c r="C630" s="5">
        <v>1427</v>
      </c>
      <c r="D630" s="9">
        <f t="shared" si="67"/>
        <v>-2.8735227540673602E-2</v>
      </c>
      <c r="G630" s="4">
        <v>44687</v>
      </c>
      <c r="H630" s="5">
        <v>1699.75</v>
      </c>
      <c r="I630" s="9">
        <f t="shared" si="68"/>
        <v>-4.4586044403023495E-2</v>
      </c>
      <c r="L630" s="4">
        <v>44687</v>
      </c>
      <c r="M630" s="3">
        <v>304.8</v>
      </c>
      <c r="N630" s="9">
        <f t="shared" si="69"/>
        <v>1.88778581765888E-2</v>
      </c>
      <c r="Q630" s="4">
        <v>44687</v>
      </c>
      <c r="R630" s="5">
        <v>2206.4299999999998</v>
      </c>
      <c r="S630" s="9">
        <f t="shared" si="70"/>
        <v>-3.835433757273278E-2</v>
      </c>
      <c r="V630" s="4">
        <v>44687</v>
      </c>
      <c r="W630" s="3">
        <v>13.1</v>
      </c>
      <c r="X630" s="9">
        <f t="shared" si="71"/>
        <v>-2.2642476749759891E-2</v>
      </c>
      <c r="AA630" s="4">
        <v>44687</v>
      </c>
      <c r="AB630" s="5">
        <v>16411.25</v>
      </c>
      <c r="AC630" s="2">
        <f t="shared" si="72"/>
        <v>-1.6402181947133422E-2</v>
      </c>
      <c r="AF630" s="19">
        <f t="shared" si="66"/>
        <v>569</v>
      </c>
      <c r="AG630" s="21">
        <v>1.4985170100199485E-2</v>
      </c>
      <c r="AH630" s="21">
        <v>0.17671693321707266</v>
      </c>
    </row>
    <row r="631" spans="2:34" ht="17.850000000000001" customHeight="1">
      <c r="B631" s="4">
        <v>44686</v>
      </c>
      <c r="C631" s="5">
        <v>1468.6</v>
      </c>
      <c r="D631" s="9">
        <f t="shared" si="67"/>
        <v>-1.1610129229259957E-2</v>
      </c>
      <c r="G631" s="4">
        <v>44686</v>
      </c>
      <c r="H631" s="5">
        <v>1777.25</v>
      </c>
      <c r="I631" s="9">
        <f t="shared" si="68"/>
        <v>-3.9378938402669957E-4</v>
      </c>
      <c r="L631" s="4">
        <v>44686</v>
      </c>
      <c r="M631" s="3">
        <v>299.10000000000002</v>
      </c>
      <c r="N631" s="9">
        <f t="shared" si="69"/>
        <v>5.1956875450412309E-3</v>
      </c>
      <c r="Q631" s="4">
        <v>44686</v>
      </c>
      <c r="R631" s="5">
        <v>2292.6999999999998</v>
      </c>
      <c r="S631" s="9">
        <f t="shared" si="70"/>
        <v>-5.1712363019114554E-2</v>
      </c>
      <c r="V631" s="4">
        <v>44686</v>
      </c>
      <c r="W631" s="3">
        <v>13.4</v>
      </c>
      <c r="X631" s="9">
        <f t="shared" si="71"/>
        <v>-1.1131840368844294E-2</v>
      </c>
      <c r="AA631" s="4">
        <v>44686</v>
      </c>
      <c r="AB631" s="5">
        <v>16682.650000000001</v>
      </c>
      <c r="AC631" s="2">
        <f t="shared" si="72"/>
        <v>3.0275552722641301E-4</v>
      </c>
      <c r="AF631" s="19">
        <f t="shared" si="66"/>
        <v>570</v>
      </c>
      <c r="AG631" s="21">
        <v>1.5282446265348573E-2</v>
      </c>
      <c r="AH631" s="21">
        <v>0.15495767920904874</v>
      </c>
    </row>
    <row r="632" spans="2:34" ht="17.850000000000001" customHeight="1">
      <c r="B632" s="4">
        <v>44685</v>
      </c>
      <c r="C632" s="5">
        <v>1485.75</v>
      </c>
      <c r="D632" s="9">
        <f t="shared" si="67"/>
        <v>-4.5330744646320795E-2</v>
      </c>
      <c r="G632" s="4">
        <v>44685</v>
      </c>
      <c r="H632" s="5">
        <v>1777.95</v>
      </c>
      <c r="I632" s="9">
        <f t="shared" si="68"/>
        <v>-1.830772136818434E-2</v>
      </c>
      <c r="L632" s="4">
        <v>44685</v>
      </c>
      <c r="M632" s="3">
        <v>297.55</v>
      </c>
      <c r="N632" s="9">
        <f t="shared" si="69"/>
        <v>-9.1996968984234869E-3</v>
      </c>
      <c r="Q632" s="4">
        <v>44685</v>
      </c>
      <c r="R632" s="5">
        <v>2414.38</v>
      </c>
      <c r="S632" s="9">
        <f t="shared" si="70"/>
        <v>-1.0289085007857595E-2</v>
      </c>
      <c r="V632" s="4">
        <v>44685</v>
      </c>
      <c r="W632" s="3">
        <v>13.55</v>
      </c>
      <c r="X632" s="9">
        <f t="shared" si="71"/>
        <v>-4.685541728150508E-2</v>
      </c>
      <c r="AA632" s="4">
        <v>44685</v>
      </c>
      <c r="AB632" s="5">
        <v>16677.599999999999</v>
      </c>
      <c r="AC632" s="2">
        <f t="shared" si="72"/>
        <v>-2.3203309652967317E-2</v>
      </c>
      <c r="AF632" s="19">
        <f t="shared" si="66"/>
        <v>571</v>
      </c>
      <c r="AG632" s="21">
        <v>1.6985636702499141E-2</v>
      </c>
      <c r="AH632" s="21">
        <v>0.10852403173330188</v>
      </c>
    </row>
    <row r="633" spans="2:34" ht="17.850000000000001" customHeight="1">
      <c r="B633" s="4">
        <v>44683</v>
      </c>
      <c r="C633" s="5">
        <v>1554.65</v>
      </c>
      <c r="D633" s="9">
        <f t="shared" si="67"/>
        <v>-6.6034346889972655E-3</v>
      </c>
      <c r="G633" s="4">
        <v>44683</v>
      </c>
      <c r="H633" s="5">
        <v>1810.8</v>
      </c>
      <c r="I633" s="9">
        <f t="shared" si="68"/>
        <v>-9.9732951125799437E-3</v>
      </c>
      <c r="L633" s="4">
        <v>44683</v>
      </c>
      <c r="M633" s="3">
        <v>300.3</v>
      </c>
      <c r="N633" s="9">
        <f t="shared" si="69"/>
        <v>-1.2410186576834134E-2</v>
      </c>
      <c r="Q633" s="4">
        <v>44683</v>
      </c>
      <c r="R633" s="5">
        <v>2439.35</v>
      </c>
      <c r="S633" s="9">
        <f t="shared" si="70"/>
        <v>-8.8442877801777793E-3</v>
      </c>
      <c r="V633" s="4">
        <v>44683</v>
      </c>
      <c r="W633" s="3">
        <v>14.2</v>
      </c>
      <c r="X633" s="9">
        <f t="shared" si="71"/>
        <v>-3.5149421074444969E-3</v>
      </c>
      <c r="AA633" s="4">
        <v>44683</v>
      </c>
      <c r="AB633" s="5">
        <v>17069.099999999999</v>
      </c>
      <c r="AC633" s="2">
        <f t="shared" si="72"/>
        <v>-1.957763858873641E-3</v>
      </c>
      <c r="AF633" s="19">
        <f t="shared" si="66"/>
        <v>572</v>
      </c>
      <c r="AG633" s="21">
        <v>1.4903536007983944E-2</v>
      </c>
      <c r="AH633" s="21">
        <v>4.7297502331550625E-2</v>
      </c>
    </row>
    <row r="634" spans="2:34" ht="17.850000000000001" customHeight="1">
      <c r="B634" s="4">
        <v>44680</v>
      </c>
      <c r="C634" s="5">
        <v>1564.95</v>
      </c>
      <c r="D634" s="9">
        <f t="shared" si="67"/>
        <v>2.1429379232601902E-3</v>
      </c>
      <c r="G634" s="4">
        <v>44680</v>
      </c>
      <c r="H634" s="5">
        <v>1828.95</v>
      </c>
      <c r="I634" s="9">
        <f t="shared" si="68"/>
        <v>6.9680957898907766E-3</v>
      </c>
      <c r="L634" s="4">
        <v>44680</v>
      </c>
      <c r="M634" s="3">
        <v>304.05</v>
      </c>
      <c r="N634" s="9">
        <f t="shared" si="69"/>
        <v>-5.2484949086156153E-3</v>
      </c>
      <c r="Q634" s="4">
        <v>44680</v>
      </c>
      <c r="R634" s="5">
        <v>2461.02</v>
      </c>
      <c r="S634" s="9">
        <f t="shared" si="70"/>
        <v>6.522595301149391E-3</v>
      </c>
      <c r="V634" s="4">
        <v>44680</v>
      </c>
      <c r="W634" s="3">
        <v>14.25</v>
      </c>
      <c r="X634" s="9">
        <f t="shared" si="71"/>
        <v>2.1277398447284879E-2</v>
      </c>
      <c r="AA634" s="4">
        <v>44680</v>
      </c>
      <c r="AB634" s="5">
        <v>17102.55</v>
      </c>
      <c r="AC634" s="2">
        <f t="shared" si="72"/>
        <v>-8.297570577797668E-3</v>
      </c>
      <c r="AF634" s="19">
        <f t="shared" si="66"/>
        <v>573</v>
      </c>
      <c r="AG634" s="21">
        <v>1.44993571538484E-2</v>
      </c>
      <c r="AH634" s="21">
        <v>0.1673187464481822</v>
      </c>
    </row>
    <row r="635" spans="2:34" ht="17.850000000000001" customHeight="1">
      <c r="B635" s="4">
        <v>44679</v>
      </c>
      <c r="C635" s="5">
        <v>1561.6</v>
      </c>
      <c r="D635" s="9">
        <f t="shared" si="67"/>
        <v>7.6873802632655729E-4</v>
      </c>
      <c r="G635" s="4">
        <v>44679</v>
      </c>
      <c r="H635" s="5">
        <v>1816.25</v>
      </c>
      <c r="I635" s="9">
        <f t="shared" si="68"/>
        <v>1.5899997825196351E-2</v>
      </c>
      <c r="L635" s="4">
        <v>44679</v>
      </c>
      <c r="M635" s="3">
        <v>305.64999999999998</v>
      </c>
      <c r="N635" s="9">
        <f t="shared" si="69"/>
        <v>-1.0738795032254179E-2</v>
      </c>
      <c r="Q635" s="4">
        <v>44679</v>
      </c>
      <c r="R635" s="5">
        <v>2445.02</v>
      </c>
      <c r="S635" s="9">
        <f t="shared" si="70"/>
        <v>1.0843769580448621E-2</v>
      </c>
      <c r="V635" s="4">
        <v>44679</v>
      </c>
      <c r="W635" s="3">
        <v>13.95</v>
      </c>
      <c r="X635" s="9">
        <f t="shared" si="71"/>
        <v>-3.1748698314580416E-2</v>
      </c>
      <c r="AA635" s="4">
        <v>44679</v>
      </c>
      <c r="AB635" s="5">
        <v>17245.05</v>
      </c>
      <c r="AC635" s="2">
        <f t="shared" si="72"/>
        <v>1.2055525496746364E-2</v>
      </c>
      <c r="AF635" s="19">
        <f t="shared" si="66"/>
        <v>574</v>
      </c>
      <c r="AG635" s="21">
        <v>1.8554334142565507E-2</v>
      </c>
      <c r="AH635" s="21">
        <v>0.1962263652548259</v>
      </c>
    </row>
    <row r="636" spans="2:34" ht="17.850000000000001" customHeight="1">
      <c r="B636" s="4">
        <v>44678</v>
      </c>
      <c r="C636" s="5">
        <v>1560.4</v>
      </c>
      <c r="D636" s="9">
        <f t="shared" si="67"/>
        <v>6.0900365681792416E-4</v>
      </c>
      <c r="G636" s="4">
        <v>44678</v>
      </c>
      <c r="H636" s="5">
        <v>1787.6</v>
      </c>
      <c r="I636" s="9">
        <f t="shared" si="68"/>
        <v>1.8177186901279077E-2</v>
      </c>
      <c r="L636" s="4">
        <v>44678</v>
      </c>
      <c r="M636" s="3">
        <v>308.95</v>
      </c>
      <c r="N636" s="9">
        <f t="shared" si="69"/>
        <v>4.3792138754996162E-3</v>
      </c>
      <c r="Q636" s="4">
        <v>44678</v>
      </c>
      <c r="R636" s="5">
        <v>2418.65</v>
      </c>
      <c r="S636" s="9">
        <f t="shared" si="70"/>
        <v>-2.9526889522627244E-2</v>
      </c>
      <c r="V636" s="4">
        <v>44678</v>
      </c>
      <c r="W636" s="3">
        <v>14.4</v>
      </c>
      <c r="X636" s="9">
        <f t="shared" si="71"/>
        <v>-6.9204428445737952E-3</v>
      </c>
      <c r="AA636" s="4">
        <v>44678</v>
      </c>
      <c r="AB636" s="5">
        <v>17038.400000000001</v>
      </c>
      <c r="AC636" s="2">
        <f t="shared" si="72"/>
        <v>-9.4862740866997596E-3</v>
      </c>
      <c r="AF636" s="19">
        <f t="shared" si="66"/>
        <v>575</v>
      </c>
      <c r="AG636" s="21">
        <v>1.6633074353480042E-2</v>
      </c>
      <c r="AH636" s="21">
        <v>0.25454951223905103</v>
      </c>
    </row>
    <row r="637" spans="2:34" ht="17.850000000000001" customHeight="1">
      <c r="B637" s="4">
        <v>44677</v>
      </c>
      <c r="C637" s="5">
        <v>1559.45</v>
      </c>
      <c r="D637" s="9">
        <f t="shared" si="67"/>
        <v>-1.9219071228621213E-3</v>
      </c>
      <c r="G637" s="4">
        <v>44677</v>
      </c>
      <c r="H637" s="5">
        <v>1755.4</v>
      </c>
      <c r="I637" s="9">
        <f t="shared" si="68"/>
        <v>1.3419941035636767E-2</v>
      </c>
      <c r="L637" s="4">
        <v>44677</v>
      </c>
      <c r="M637" s="3">
        <v>307.60000000000002</v>
      </c>
      <c r="N637" s="9">
        <f t="shared" si="69"/>
        <v>4.071998459825382E-3</v>
      </c>
      <c r="Q637" s="4">
        <v>44677</v>
      </c>
      <c r="R637" s="5">
        <v>2491.13</v>
      </c>
      <c r="S637" s="9">
        <f t="shared" si="70"/>
        <v>3.5352853235986859E-2</v>
      </c>
      <c r="V637" s="4">
        <v>44677</v>
      </c>
      <c r="W637" s="3">
        <v>14.5</v>
      </c>
      <c r="X637" s="9">
        <f t="shared" si="71"/>
        <v>-3.4423441909729015E-3</v>
      </c>
      <c r="AA637" s="4">
        <v>44677</v>
      </c>
      <c r="AB637" s="5">
        <v>17200.8</v>
      </c>
      <c r="AC637" s="2">
        <f t="shared" si="72"/>
        <v>1.4455049340358107E-2</v>
      </c>
      <c r="AF637" s="19">
        <f t="shared" si="66"/>
        <v>576</v>
      </c>
      <c r="AG637" s="21">
        <v>1.5906159235141357E-2</v>
      </c>
      <c r="AH637" s="21">
        <v>0.25373705495700161</v>
      </c>
    </row>
    <row r="638" spans="2:34" ht="17.850000000000001" customHeight="1">
      <c r="B638" s="4">
        <v>44676</v>
      </c>
      <c r="C638" s="5">
        <v>1562.45</v>
      </c>
      <c r="D638" s="9">
        <f t="shared" si="67"/>
        <v>3.1089270405558847E-3</v>
      </c>
      <c r="G638" s="4">
        <v>44676</v>
      </c>
      <c r="H638" s="5">
        <v>1732</v>
      </c>
      <c r="I638" s="9">
        <f t="shared" si="68"/>
        <v>-2.2352242984572473E-2</v>
      </c>
      <c r="L638" s="4">
        <v>44676</v>
      </c>
      <c r="M638" s="3">
        <v>306.35000000000002</v>
      </c>
      <c r="N638" s="9">
        <f t="shared" si="69"/>
        <v>-6.3450957204410777E-3</v>
      </c>
      <c r="Q638" s="4">
        <v>44676</v>
      </c>
      <c r="R638" s="5">
        <v>2404.6</v>
      </c>
      <c r="S638" s="9">
        <f t="shared" si="70"/>
        <v>-2.4423282366373466E-3</v>
      </c>
      <c r="V638" s="4">
        <v>44676</v>
      </c>
      <c r="W638" s="3">
        <v>14.55</v>
      </c>
      <c r="X638" s="9">
        <f t="shared" si="71"/>
        <v>-2.7120306219193781E-2</v>
      </c>
      <c r="AA638" s="4">
        <v>44676</v>
      </c>
      <c r="AB638" s="5">
        <v>16953.95</v>
      </c>
      <c r="AC638" s="2">
        <f t="shared" si="72"/>
        <v>-1.2776393616003143E-2</v>
      </c>
      <c r="AF638" s="19">
        <f t="shared" si="66"/>
        <v>577</v>
      </c>
      <c r="AG638" s="21">
        <v>1.9716591624142986E-2</v>
      </c>
      <c r="AH638" s="21">
        <v>0.35915088162736419</v>
      </c>
    </row>
    <row r="639" spans="2:34" ht="17.850000000000001" customHeight="1">
      <c r="B639" s="4">
        <v>44673</v>
      </c>
      <c r="C639" s="5">
        <v>1557.6</v>
      </c>
      <c r="D639" s="9">
        <f t="shared" si="67"/>
        <v>-1.8793779960290601E-2</v>
      </c>
      <c r="G639" s="4">
        <v>44673</v>
      </c>
      <c r="H639" s="5">
        <v>1771.15</v>
      </c>
      <c r="I639" s="9">
        <f t="shared" si="68"/>
        <v>-5.5178766729579807E-3</v>
      </c>
      <c r="L639" s="4">
        <v>44673</v>
      </c>
      <c r="M639" s="3">
        <v>308.3</v>
      </c>
      <c r="N639" s="9">
        <f t="shared" si="69"/>
        <v>-2.2679420056407051E-3</v>
      </c>
      <c r="Q639" s="4">
        <v>44673</v>
      </c>
      <c r="R639" s="5">
        <v>2410.48</v>
      </c>
      <c r="S639" s="9">
        <f t="shared" si="70"/>
        <v>4.8155988415695093E-3</v>
      </c>
      <c r="V639" s="4">
        <v>44673</v>
      </c>
      <c r="W639" s="3">
        <v>14.95</v>
      </c>
      <c r="X639" s="9">
        <f t="shared" si="71"/>
        <v>-1.3289232118682765E-2</v>
      </c>
      <c r="AA639" s="4">
        <v>44673</v>
      </c>
      <c r="AB639" s="5">
        <v>17171.95</v>
      </c>
      <c r="AC639" s="2">
        <f t="shared" si="72"/>
        <v>-1.2767589762518079E-2</v>
      </c>
      <c r="AF639" s="19">
        <f t="shared" ref="AF639:AF702" si="73">AF638+1</f>
        <v>578</v>
      </c>
      <c r="AG639" s="21">
        <v>1.6591045605961547E-2</v>
      </c>
      <c r="AH639" s="21">
        <v>0.14127797607174059</v>
      </c>
    </row>
    <row r="640" spans="2:34" ht="17.850000000000001" customHeight="1">
      <c r="B640" s="4">
        <v>44672</v>
      </c>
      <c r="C640" s="5">
        <v>1587.15</v>
      </c>
      <c r="D640" s="9">
        <f t="shared" si="67"/>
        <v>2.3104547452873159E-2</v>
      </c>
      <c r="G640" s="4">
        <v>44672</v>
      </c>
      <c r="H640" s="5">
        <v>1780.95</v>
      </c>
      <c r="I640" s="9">
        <f t="shared" si="68"/>
        <v>-1.7505004013072187E-2</v>
      </c>
      <c r="L640" s="4">
        <v>44672</v>
      </c>
      <c r="M640" s="3">
        <v>309</v>
      </c>
      <c r="N640" s="9">
        <f t="shared" si="69"/>
        <v>8.093889555584958E-4</v>
      </c>
      <c r="Q640" s="4">
        <v>44672</v>
      </c>
      <c r="R640" s="5">
        <v>2398.9</v>
      </c>
      <c r="S640" s="9">
        <f t="shared" si="70"/>
        <v>1.8227562555321281E-2</v>
      </c>
      <c r="V640" s="4">
        <v>44672</v>
      </c>
      <c r="W640" s="3">
        <v>15.15</v>
      </c>
      <c r="X640" s="9">
        <f t="shared" si="71"/>
        <v>2.6757449169549332E-2</v>
      </c>
      <c r="AA640" s="4">
        <v>44672</v>
      </c>
      <c r="AB640" s="5">
        <v>17392.599999999999</v>
      </c>
      <c r="AC640" s="2">
        <f t="shared" si="72"/>
        <v>1.4831219041721086E-2</v>
      </c>
      <c r="AF640" s="19">
        <f t="shared" si="73"/>
        <v>579</v>
      </c>
      <c r="AG640" s="21">
        <v>1.6334735893374447E-2</v>
      </c>
      <c r="AH640" s="21">
        <v>0.14989869806459422</v>
      </c>
    </row>
    <row r="641" spans="2:34" ht="17.850000000000001" customHeight="1">
      <c r="B641" s="4">
        <v>44671</v>
      </c>
      <c r="C641" s="5">
        <v>1550.9</v>
      </c>
      <c r="D641" s="9">
        <f t="shared" si="67"/>
        <v>1.25812555911933E-3</v>
      </c>
      <c r="G641" s="4">
        <v>44671</v>
      </c>
      <c r="H641" s="5">
        <v>1812.4</v>
      </c>
      <c r="I641" s="9">
        <f t="shared" si="68"/>
        <v>1.3722056371940227E-2</v>
      </c>
      <c r="L641" s="4">
        <v>44671</v>
      </c>
      <c r="M641" s="3">
        <v>308.75</v>
      </c>
      <c r="N641" s="9">
        <f t="shared" si="69"/>
        <v>1.8304155424447341E-2</v>
      </c>
      <c r="Q641" s="4">
        <v>44671</v>
      </c>
      <c r="R641" s="5">
        <v>2355.5700000000002</v>
      </c>
      <c r="S641" s="9">
        <f t="shared" si="70"/>
        <v>-9.0143812587508282E-3</v>
      </c>
      <c r="V641" s="4">
        <v>44671</v>
      </c>
      <c r="W641" s="3">
        <v>14.75</v>
      </c>
      <c r="X641" s="9">
        <f t="shared" si="71"/>
        <v>2.4014876203873919E-2</v>
      </c>
      <c r="AA641" s="4">
        <v>44671</v>
      </c>
      <c r="AB641" s="5">
        <v>17136.55</v>
      </c>
      <c r="AC641" s="2">
        <f t="shared" si="72"/>
        <v>1.0435581223143465E-2</v>
      </c>
      <c r="AF641" s="19">
        <f t="shared" si="73"/>
        <v>580</v>
      </c>
      <c r="AG641" s="21">
        <v>1.7956977011993776E-2</v>
      </c>
      <c r="AH641" s="21">
        <v>0.13477964626167968</v>
      </c>
    </row>
    <row r="642" spans="2:34" ht="17.850000000000001" customHeight="1">
      <c r="B642" s="4">
        <v>44670</v>
      </c>
      <c r="C642" s="5">
        <v>1548.95</v>
      </c>
      <c r="D642" s="9">
        <f t="shared" si="67"/>
        <v>-2.7916191743698648E-2</v>
      </c>
      <c r="G642" s="4">
        <v>44670</v>
      </c>
      <c r="H642" s="5">
        <v>1787.7</v>
      </c>
      <c r="I642" s="9">
        <f t="shared" si="68"/>
        <v>-2.0869263661734059E-2</v>
      </c>
      <c r="L642" s="4">
        <v>44670</v>
      </c>
      <c r="M642" s="3">
        <v>303.14999999999998</v>
      </c>
      <c r="N642" s="9">
        <f t="shared" si="69"/>
        <v>8.1146425232562665E-3</v>
      </c>
      <c r="Q642" s="4">
        <v>44670</v>
      </c>
      <c r="R642" s="5">
        <v>2376.9</v>
      </c>
      <c r="S642" s="9">
        <f t="shared" si="70"/>
        <v>-2.0487912130580203E-2</v>
      </c>
      <c r="V642" s="4">
        <v>44670</v>
      </c>
      <c r="W642" s="3">
        <v>14.4</v>
      </c>
      <c r="X642" s="9">
        <f t="shared" si="71"/>
        <v>0</v>
      </c>
      <c r="AA642" s="4">
        <v>44670</v>
      </c>
      <c r="AB642" s="5">
        <v>16958.650000000001</v>
      </c>
      <c r="AC642" s="2">
        <f t="shared" si="72"/>
        <v>-1.2598204259997624E-2</v>
      </c>
      <c r="AF642" s="19">
        <f t="shared" si="73"/>
        <v>581</v>
      </c>
      <c r="AG642" s="21">
        <v>1.4502475463682166E-2</v>
      </c>
      <c r="AH642" s="21">
        <v>8.8464973092630239E-2</v>
      </c>
    </row>
    <row r="643" spans="2:34" ht="17.850000000000001" customHeight="1">
      <c r="B643" s="4">
        <v>44669</v>
      </c>
      <c r="C643" s="5">
        <v>1592.8</v>
      </c>
      <c r="D643" s="9">
        <f t="shared" si="67"/>
        <v>3.6149091869741995E-2</v>
      </c>
      <c r="G643" s="4">
        <v>44669</v>
      </c>
      <c r="H643" s="5">
        <v>1825.4</v>
      </c>
      <c r="I643" s="9">
        <f t="shared" si="68"/>
        <v>-4.2341601904470602E-2</v>
      </c>
      <c r="L643" s="4">
        <v>44669</v>
      </c>
      <c r="M643" s="3">
        <v>300.7</v>
      </c>
      <c r="N643" s="9">
        <f t="shared" si="69"/>
        <v>-1.9104665381782751E-2</v>
      </c>
      <c r="Q643" s="4">
        <v>44669</v>
      </c>
      <c r="R643" s="5">
        <v>2426.1</v>
      </c>
      <c r="S643" s="9">
        <f t="shared" si="70"/>
        <v>-8.9128027471462711E-3</v>
      </c>
      <c r="V643" s="4">
        <v>44669</v>
      </c>
      <c r="W643" s="3">
        <v>14.4</v>
      </c>
      <c r="X643" s="9">
        <f t="shared" si="71"/>
        <v>-3.077165866675366E-2</v>
      </c>
      <c r="AA643" s="4">
        <v>44669</v>
      </c>
      <c r="AB643" s="5">
        <v>17173.650000000001</v>
      </c>
      <c r="AC643" s="2">
        <f t="shared" si="72"/>
        <v>-1.7432251023419793E-2</v>
      </c>
      <c r="AF643" s="19">
        <f t="shared" si="73"/>
        <v>582</v>
      </c>
      <c r="AG643" s="21">
        <v>1.5234162060648317E-2</v>
      </c>
      <c r="AH643" s="21">
        <v>-6.9989141874437819E-2</v>
      </c>
    </row>
    <row r="644" spans="2:34" ht="17.850000000000001" customHeight="1">
      <c r="B644" s="4">
        <v>44664</v>
      </c>
      <c r="C644" s="5">
        <v>1536.25</v>
      </c>
      <c r="D644" s="9">
        <f t="shared" ref="D644:D707" si="74">LN(C644/C645)</f>
        <v>-1.1520044561917948E-2</v>
      </c>
      <c r="G644" s="4">
        <v>44664</v>
      </c>
      <c r="H644" s="5">
        <v>1904.35</v>
      </c>
      <c r="I644" s="9">
        <f t="shared" ref="I644:I707" si="75">LN(H644/H645)</f>
        <v>-9.1475207929472679E-3</v>
      </c>
      <c r="L644" s="4">
        <v>44664</v>
      </c>
      <c r="M644" s="3">
        <v>306.5</v>
      </c>
      <c r="N644" s="9">
        <f t="shared" ref="N644:N707" si="76">LN(M644/M645)</f>
        <v>-9.6199595813149408E-2</v>
      </c>
      <c r="Q644" s="4">
        <v>44664</v>
      </c>
      <c r="R644" s="5">
        <v>2447.8200000000002</v>
      </c>
      <c r="S644" s="9">
        <f t="shared" ref="S644:S707" si="77">LN(R644/R645)</f>
        <v>-2.3090902001932801E-2</v>
      </c>
      <c r="V644" s="4">
        <v>44664</v>
      </c>
      <c r="W644" s="3">
        <v>14.85</v>
      </c>
      <c r="X644" s="9">
        <f t="shared" ref="X644:X707" si="78">LN(W644/W645)</f>
        <v>-2.0000666706669543E-2</v>
      </c>
      <c r="AA644" s="4">
        <v>44664</v>
      </c>
      <c r="AB644" s="5">
        <v>17475.650000000001</v>
      </c>
      <c r="AC644" s="2">
        <f t="shared" ref="AC644:AC707" si="79">LN(AB644/AB645)</f>
        <v>-3.1223288839913239E-3</v>
      </c>
      <c r="AF644" s="19">
        <f t="shared" si="73"/>
        <v>583</v>
      </c>
      <c r="AG644" s="21">
        <v>1.4285626254203088E-2</v>
      </c>
      <c r="AH644" s="21">
        <v>9.576537185747673E-2</v>
      </c>
    </row>
    <row r="645" spans="2:34" ht="17.850000000000001" customHeight="1">
      <c r="B645" s="4">
        <v>44663</v>
      </c>
      <c r="C645" s="5">
        <v>1554.05</v>
      </c>
      <c r="D645" s="9">
        <f t="shared" si="74"/>
        <v>-2.2817486158273445E-3</v>
      </c>
      <c r="G645" s="4">
        <v>44663</v>
      </c>
      <c r="H645" s="5">
        <v>1921.85</v>
      </c>
      <c r="I645" s="9">
        <f t="shared" si="75"/>
        <v>2.2974392409681722E-2</v>
      </c>
      <c r="L645" s="4">
        <v>44663</v>
      </c>
      <c r="M645" s="3">
        <v>337.45</v>
      </c>
      <c r="N645" s="9">
        <f t="shared" si="76"/>
        <v>-1.4562293078171466E-2</v>
      </c>
      <c r="Q645" s="4">
        <v>44663</v>
      </c>
      <c r="R645" s="5">
        <v>2505</v>
      </c>
      <c r="S645" s="9">
        <f t="shared" si="77"/>
        <v>-1.2307188442384785E-2</v>
      </c>
      <c r="V645" s="4">
        <v>44663</v>
      </c>
      <c r="W645" s="3">
        <v>15.15</v>
      </c>
      <c r="X645" s="9">
        <f t="shared" si="78"/>
        <v>-3.5660180398884099E-2</v>
      </c>
      <c r="AA645" s="4">
        <v>44663</v>
      </c>
      <c r="AB645" s="5">
        <v>17530.3</v>
      </c>
      <c r="AC645" s="2">
        <f t="shared" si="79"/>
        <v>-8.217570617932296E-3</v>
      </c>
      <c r="AF645" s="19">
        <f t="shared" si="73"/>
        <v>584</v>
      </c>
      <c r="AG645" s="21">
        <v>1.6172428621240149E-2</v>
      </c>
      <c r="AH645" s="21">
        <v>0.20748949325514404</v>
      </c>
    </row>
    <row r="646" spans="2:34" ht="17.850000000000001" customHeight="1">
      <c r="B646" s="4">
        <v>44662</v>
      </c>
      <c r="C646" s="5">
        <v>1557.6</v>
      </c>
      <c r="D646" s="9">
        <f t="shared" si="74"/>
        <v>-1.5859699960341353E-2</v>
      </c>
      <c r="G646" s="4">
        <v>44662</v>
      </c>
      <c r="H646" s="5">
        <v>1878.2</v>
      </c>
      <c r="I646" s="9">
        <f t="shared" si="75"/>
        <v>-1.1440583387240784E-3</v>
      </c>
      <c r="L646" s="4">
        <v>44662</v>
      </c>
      <c r="M646" s="3">
        <v>342.4</v>
      </c>
      <c r="N646" s="9">
        <f t="shared" si="76"/>
        <v>-1.5791708102063401E-2</v>
      </c>
      <c r="Q646" s="4">
        <v>44662</v>
      </c>
      <c r="R646" s="5">
        <v>2536.02</v>
      </c>
      <c r="S646" s="9">
        <f t="shared" si="77"/>
        <v>2.9020938540833693E-2</v>
      </c>
      <c r="V646" s="4">
        <v>44662</v>
      </c>
      <c r="W646" s="3">
        <v>15.7</v>
      </c>
      <c r="X646" s="9">
        <f t="shared" si="78"/>
        <v>6.3897980987709883E-3</v>
      </c>
      <c r="AA646" s="4">
        <v>44662</v>
      </c>
      <c r="AB646" s="5">
        <v>17674.95</v>
      </c>
      <c r="AC646" s="2">
        <f t="shared" si="79"/>
        <v>-6.1704741556992595E-3</v>
      </c>
      <c r="AF646" s="19">
        <f t="shared" si="73"/>
        <v>585</v>
      </c>
      <c r="AG646" s="21">
        <v>1.5101699129513405E-2</v>
      </c>
      <c r="AH646" s="21">
        <v>-5.5565285368168738E-2</v>
      </c>
    </row>
    <row r="647" spans="2:34" ht="17.850000000000001" customHeight="1">
      <c r="B647" s="4">
        <v>44659</v>
      </c>
      <c r="C647" s="5">
        <v>1582.5</v>
      </c>
      <c r="D647" s="9">
        <f t="shared" si="74"/>
        <v>-2.997084032228029E-3</v>
      </c>
      <c r="G647" s="4">
        <v>44659</v>
      </c>
      <c r="H647" s="5">
        <v>1880.35</v>
      </c>
      <c r="I647" s="9">
        <f t="shared" si="75"/>
        <v>-6.4671963326225854E-3</v>
      </c>
      <c r="L647" s="4">
        <v>44659</v>
      </c>
      <c r="M647" s="3">
        <v>347.85</v>
      </c>
      <c r="N647" s="9">
        <f t="shared" si="76"/>
        <v>-7.304006692585927E-3</v>
      </c>
      <c r="Q647" s="4">
        <v>44659</v>
      </c>
      <c r="R647" s="5">
        <v>2463.48</v>
      </c>
      <c r="S647" s="9">
        <f t="shared" si="77"/>
        <v>1.5104488976703641E-2</v>
      </c>
      <c r="V647" s="4">
        <v>44659</v>
      </c>
      <c r="W647" s="3">
        <v>15.6</v>
      </c>
      <c r="X647" s="9">
        <f t="shared" si="78"/>
        <v>6.4308903302903314E-3</v>
      </c>
      <c r="AA647" s="4">
        <v>44659</v>
      </c>
      <c r="AB647" s="5">
        <v>17784.349999999999</v>
      </c>
      <c r="AC647" s="2">
        <f t="shared" si="79"/>
        <v>8.1753170308477494E-3</v>
      </c>
      <c r="AF647" s="19">
        <f t="shared" si="73"/>
        <v>586</v>
      </c>
      <c r="AG647" s="21">
        <v>1.5101929523007443E-2</v>
      </c>
      <c r="AH647" s="21">
        <v>5.7223524262956814E-2</v>
      </c>
    </row>
    <row r="648" spans="2:34" ht="17.850000000000001" customHeight="1">
      <c r="B648" s="4">
        <v>44658</v>
      </c>
      <c r="C648" s="5">
        <v>1587.25</v>
      </c>
      <c r="D648" s="9">
        <f t="shared" si="74"/>
        <v>8.5416526920023324E-3</v>
      </c>
      <c r="G648" s="4">
        <v>44658</v>
      </c>
      <c r="H648" s="5">
        <v>1892.55</v>
      </c>
      <c r="I648" s="9">
        <f t="shared" si="75"/>
        <v>-5.2174031396884021E-3</v>
      </c>
      <c r="L648" s="4">
        <v>44658</v>
      </c>
      <c r="M648" s="3">
        <v>350.4</v>
      </c>
      <c r="N648" s="9">
        <f t="shared" si="76"/>
        <v>-3.6979003241087507E-2</v>
      </c>
      <c r="Q648" s="4">
        <v>44658</v>
      </c>
      <c r="R648" s="5">
        <v>2426.5500000000002</v>
      </c>
      <c r="S648" s="9">
        <f t="shared" si="77"/>
        <v>-2.9560202606619439E-2</v>
      </c>
      <c r="V648" s="4">
        <v>44658</v>
      </c>
      <c r="W648" s="3">
        <v>15.5</v>
      </c>
      <c r="X648" s="9">
        <f t="shared" si="78"/>
        <v>-5.0325083887515769E-2</v>
      </c>
      <c r="AA648" s="4">
        <v>44658</v>
      </c>
      <c r="AB648" s="5">
        <v>17639.55</v>
      </c>
      <c r="AC648" s="2">
        <f t="shared" si="79"/>
        <v>-9.4846002028219235E-3</v>
      </c>
      <c r="AF648" s="19">
        <f t="shared" si="73"/>
        <v>587</v>
      </c>
      <c r="AG648" s="21">
        <v>1.7273755851873209E-2</v>
      </c>
      <c r="AH648" s="21">
        <v>0.24742274903370773</v>
      </c>
    </row>
    <row r="649" spans="2:34" ht="17.850000000000001" customHeight="1">
      <c r="B649" s="4">
        <v>44657</v>
      </c>
      <c r="C649" s="5">
        <v>1573.75</v>
      </c>
      <c r="D649" s="9">
        <f t="shared" si="74"/>
        <v>-8.1635689419489888E-3</v>
      </c>
      <c r="G649" s="4">
        <v>44657</v>
      </c>
      <c r="H649" s="5">
        <v>1902.45</v>
      </c>
      <c r="I649" s="9">
        <f t="shared" si="75"/>
        <v>-7.8536491005921569E-3</v>
      </c>
      <c r="L649" s="4">
        <v>44657</v>
      </c>
      <c r="M649" s="3">
        <v>363.6</v>
      </c>
      <c r="N649" s="9">
        <f t="shared" si="76"/>
        <v>5.8907175579699073E-2</v>
      </c>
      <c r="Q649" s="4">
        <v>44657</v>
      </c>
      <c r="R649" s="5">
        <v>2499.35</v>
      </c>
      <c r="S649" s="9">
        <f t="shared" si="77"/>
        <v>-1.5010705751767791E-2</v>
      </c>
      <c r="V649" s="4">
        <v>44657</v>
      </c>
      <c r="W649" s="3">
        <v>16.3</v>
      </c>
      <c r="X649" s="9">
        <f t="shared" si="78"/>
        <v>4.710446918747347E-2</v>
      </c>
      <c r="AA649" s="4">
        <v>44657</v>
      </c>
      <c r="AB649" s="5">
        <v>17807.650000000001</v>
      </c>
      <c r="AC649" s="2">
        <f t="shared" si="79"/>
        <v>-8.3741459954355391E-3</v>
      </c>
      <c r="AF649" s="19">
        <f t="shared" si="73"/>
        <v>588</v>
      </c>
      <c r="AG649" s="21">
        <v>1.5050848783778428E-2</v>
      </c>
      <c r="AH649" s="21">
        <v>0.11024821839202649</v>
      </c>
    </row>
    <row r="650" spans="2:34" ht="17.850000000000001" customHeight="1">
      <c r="B650" s="4">
        <v>44656</v>
      </c>
      <c r="C650" s="5">
        <v>1586.65</v>
      </c>
      <c r="D650" s="9">
        <f t="shared" si="74"/>
        <v>2.0696102934635249E-2</v>
      </c>
      <c r="G650" s="4">
        <v>44656</v>
      </c>
      <c r="H650" s="5">
        <v>1917.45</v>
      </c>
      <c r="I650" s="9">
        <f t="shared" si="75"/>
        <v>3.9714733568369928E-3</v>
      </c>
      <c r="L650" s="4">
        <v>44656</v>
      </c>
      <c r="M650" s="3">
        <v>342.8</v>
      </c>
      <c r="N650" s="9">
        <f t="shared" si="76"/>
        <v>9.2315110863139052E-3</v>
      </c>
      <c r="Q650" s="4">
        <v>44656</v>
      </c>
      <c r="R650" s="5">
        <v>2537.15</v>
      </c>
      <c r="S650" s="9">
        <f t="shared" si="77"/>
        <v>4.9557460811375575E-2</v>
      </c>
      <c r="V650" s="4">
        <v>44656</v>
      </c>
      <c r="W650" s="3">
        <v>15.55</v>
      </c>
      <c r="X650" s="9">
        <f t="shared" si="78"/>
        <v>4.6060773376534525E-2</v>
      </c>
      <c r="AA650" s="4">
        <v>44656</v>
      </c>
      <c r="AB650" s="5">
        <v>17957.400000000001</v>
      </c>
      <c r="AC650" s="2">
        <f t="shared" si="79"/>
        <v>-5.3317464438475612E-3</v>
      </c>
      <c r="AF650" s="19">
        <f t="shared" si="73"/>
        <v>589</v>
      </c>
      <c r="AG650" s="21">
        <v>1.6510827170594433E-2</v>
      </c>
      <c r="AH650" s="21">
        <v>0.23375451459837138</v>
      </c>
    </row>
    <row r="651" spans="2:34" ht="17.850000000000001" customHeight="1">
      <c r="B651" s="4">
        <v>44655</v>
      </c>
      <c r="C651" s="5">
        <v>1554.15</v>
      </c>
      <c r="D651" s="9">
        <f t="shared" si="74"/>
        <v>3.3837708121572762E-3</v>
      </c>
      <c r="G651" s="4">
        <v>44655</v>
      </c>
      <c r="H651" s="5">
        <v>1909.85</v>
      </c>
      <c r="I651" s="9">
        <f t="shared" si="75"/>
        <v>-3.3193532914695648E-3</v>
      </c>
      <c r="L651" s="4">
        <v>44655</v>
      </c>
      <c r="M651" s="3">
        <v>339.65</v>
      </c>
      <c r="N651" s="9">
        <f t="shared" si="76"/>
        <v>9.6147475385179992E-3</v>
      </c>
      <c r="Q651" s="4">
        <v>44655</v>
      </c>
      <c r="R651" s="5">
        <v>2414.48</v>
      </c>
      <c r="S651" s="9">
        <f t="shared" si="77"/>
        <v>7.7914081198651078E-2</v>
      </c>
      <c r="V651" s="4">
        <v>44655</v>
      </c>
      <c r="W651" s="3">
        <v>14.85</v>
      </c>
      <c r="X651" s="9">
        <f t="shared" si="78"/>
        <v>4.8285241159461909E-2</v>
      </c>
      <c r="AA651" s="4">
        <v>44655</v>
      </c>
      <c r="AB651" s="5">
        <v>18053.400000000001</v>
      </c>
      <c r="AC651" s="2">
        <f t="shared" si="79"/>
        <v>2.144027979090949E-2</v>
      </c>
      <c r="AF651" s="19">
        <f t="shared" si="73"/>
        <v>590</v>
      </c>
      <c r="AG651" s="21">
        <v>1.6071809392130345E-2</v>
      </c>
      <c r="AH651" s="21">
        <v>0.17835251225049936</v>
      </c>
    </row>
    <row r="652" spans="2:34" ht="17.850000000000001" customHeight="1">
      <c r="B652" s="4">
        <v>44652</v>
      </c>
      <c r="C652" s="5">
        <v>1548.9</v>
      </c>
      <c r="D652" s="9">
        <f t="shared" si="74"/>
        <v>9.7640869799966775E-3</v>
      </c>
      <c r="G652" s="4">
        <v>44652</v>
      </c>
      <c r="H652" s="5">
        <v>1916.2</v>
      </c>
      <c r="I652" s="9">
        <f t="shared" si="75"/>
        <v>-3.1783275420416541E-3</v>
      </c>
      <c r="L652" s="4">
        <v>44652</v>
      </c>
      <c r="M652" s="3">
        <v>336.4</v>
      </c>
      <c r="N652" s="9">
        <f t="shared" si="76"/>
        <v>0.18226210552911126</v>
      </c>
      <c r="Q652" s="4">
        <v>44652</v>
      </c>
      <c r="R652" s="5">
        <v>2233.5</v>
      </c>
      <c r="S652" s="9">
        <f t="shared" si="77"/>
        <v>3.2721173586239098E-2</v>
      </c>
      <c r="V652" s="4">
        <v>44652</v>
      </c>
      <c r="W652" s="3">
        <v>14.15</v>
      </c>
      <c r="X652" s="9">
        <f t="shared" si="78"/>
        <v>4.7024938644862985E-2</v>
      </c>
      <c r="AA652" s="4">
        <v>44652</v>
      </c>
      <c r="AB652" s="5">
        <v>17670.45</v>
      </c>
      <c r="AC652" s="2">
        <f t="shared" si="79"/>
        <v>1.1709189086995933E-2</v>
      </c>
      <c r="AF652" s="19">
        <f t="shared" si="73"/>
        <v>591</v>
      </c>
      <c r="AG652" s="21">
        <v>1.5277326520084579E-2</v>
      </c>
      <c r="AH652" s="21">
        <v>0.21902451800755593</v>
      </c>
    </row>
    <row r="653" spans="2:34" ht="17.850000000000001" customHeight="1">
      <c r="B653" s="4">
        <v>44651</v>
      </c>
      <c r="C653" s="5">
        <v>1533.85</v>
      </c>
      <c r="D653" s="9">
        <f t="shared" si="74"/>
        <v>-1.7481663390651148E-2</v>
      </c>
      <c r="G653" s="4">
        <v>44651</v>
      </c>
      <c r="H653" s="5">
        <v>1922.3</v>
      </c>
      <c r="I653" s="9">
        <f t="shared" si="75"/>
        <v>2.8092105387144167E-2</v>
      </c>
      <c r="L653" s="4">
        <v>44651</v>
      </c>
      <c r="M653" s="3">
        <v>280.35000000000002</v>
      </c>
      <c r="N653" s="9">
        <f t="shared" si="76"/>
        <v>-1.0644060045946667E-2</v>
      </c>
      <c r="Q653" s="4">
        <v>44651</v>
      </c>
      <c r="R653" s="5">
        <v>2161.6</v>
      </c>
      <c r="S653" s="9">
        <f t="shared" si="77"/>
        <v>-2.1360715323838462E-2</v>
      </c>
      <c r="V653" s="4">
        <v>44651</v>
      </c>
      <c r="W653" s="3">
        <v>13.5</v>
      </c>
      <c r="X653" s="9">
        <f t="shared" si="78"/>
        <v>-3.6968618813262031E-3</v>
      </c>
      <c r="AA653" s="4">
        <v>44651</v>
      </c>
      <c r="AB653" s="5">
        <v>17464.75</v>
      </c>
      <c r="AC653" s="2">
        <f t="shared" si="79"/>
        <v>-1.916312115762529E-3</v>
      </c>
      <c r="AF653" s="19">
        <f t="shared" si="73"/>
        <v>592</v>
      </c>
      <c r="AG653" s="21">
        <v>1.4494370105311048E-2</v>
      </c>
      <c r="AH653" s="21">
        <v>0.1021377357009354</v>
      </c>
    </row>
    <row r="654" spans="2:34" ht="17.850000000000001" customHeight="1">
      <c r="B654" s="4">
        <v>44650</v>
      </c>
      <c r="C654" s="5">
        <v>1560.9</v>
      </c>
      <c r="D654" s="9">
        <f t="shared" si="74"/>
        <v>3.7200844026800101E-2</v>
      </c>
      <c r="G654" s="4">
        <v>44650</v>
      </c>
      <c r="H654" s="5">
        <v>1869.05</v>
      </c>
      <c r="I654" s="9">
        <f t="shared" si="75"/>
        <v>6.2257010424531497E-3</v>
      </c>
      <c r="L654" s="4">
        <v>44650</v>
      </c>
      <c r="M654" s="3">
        <v>283.35000000000002</v>
      </c>
      <c r="N654" s="9">
        <f t="shared" si="76"/>
        <v>4.5985224296432297E-3</v>
      </c>
      <c r="Q654" s="4">
        <v>44650</v>
      </c>
      <c r="R654" s="5">
        <v>2208.27</v>
      </c>
      <c r="S654" s="9">
        <f t="shared" si="77"/>
        <v>2.611385148242364E-2</v>
      </c>
      <c r="V654" s="4">
        <v>44650</v>
      </c>
      <c r="W654" s="3">
        <v>13.55</v>
      </c>
      <c r="X654" s="9">
        <f t="shared" si="78"/>
        <v>4.5290759180163273E-2</v>
      </c>
      <c r="AA654" s="4">
        <v>44650</v>
      </c>
      <c r="AB654" s="5">
        <v>17498.25</v>
      </c>
      <c r="AC654" s="2">
        <f t="shared" si="79"/>
        <v>9.9330149857725092E-3</v>
      </c>
      <c r="AF654" s="19">
        <f t="shared" si="73"/>
        <v>593</v>
      </c>
      <c r="AG654" s="21">
        <v>1.4749846333369759E-2</v>
      </c>
      <c r="AH654" s="21">
        <v>0.16833515699394824</v>
      </c>
    </row>
    <row r="655" spans="2:34" ht="17.850000000000001" customHeight="1">
      <c r="B655" s="4">
        <v>44649</v>
      </c>
      <c r="C655" s="5">
        <v>1503.9</v>
      </c>
      <c r="D655" s="9">
        <f t="shared" si="74"/>
        <v>3.5705388415019405E-2</v>
      </c>
      <c r="G655" s="4">
        <v>44649</v>
      </c>
      <c r="H655" s="5">
        <v>1857.45</v>
      </c>
      <c r="I655" s="9">
        <f t="shared" si="75"/>
        <v>-1.3820977871484169E-2</v>
      </c>
      <c r="L655" s="4">
        <v>44649</v>
      </c>
      <c r="M655" s="3">
        <v>282.05</v>
      </c>
      <c r="N655" s="9">
        <f t="shared" si="76"/>
        <v>-1.0229366095023361E-2</v>
      </c>
      <c r="Q655" s="4">
        <v>44649</v>
      </c>
      <c r="R655" s="5">
        <v>2151.35</v>
      </c>
      <c r="S655" s="9">
        <f t="shared" si="77"/>
        <v>-1.6261420531529007E-2</v>
      </c>
      <c r="V655" s="4">
        <v>44649</v>
      </c>
      <c r="W655" s="3">
        <v>12.95</v>
      </c>
      <c r="X655" s="9">
        <f t="shared" si="78"/>
        <v>4.7439725071560565E-2</v>
      </c>
      <c r="AA655" s="4">
        <v>44649</v>
      </c>
      <c r="AB655" s="5">
        <v>17325.3</v>
      </c>
      <c r="AC655" s="2">
        <f t="shared" si="79"/>
        <v>5.9802246693889541E-3</v>
      </c>
      <c r="AF655" s="19">
        <f t="shared" si="73"/>
        <v>594</v>
      </c>
      <c r="AG655" s="21">
        <v>1.7120020205381684E-2</v>
      </c>
      <c r="AH655" s="21">
        <v>8.9191738150779964E-2</v>
      </c>
    </row>
    <row r="656" spans="2:34" ht="17.850000000000001" customHeight="1">
      <c r="B656" s="4">
        <v>44648</v>
      </c>
      <c r="C656" s="5">
        <v>1451.15</v>
      </c>
      <c r="D656" s="9">
        <f t="shared" si="74"/>
        <v>4.4892678475650554E-3</v>
      </c>
      <c r="G656" s="4">
        <v>44648</v>
      </c>
      <c r="H656" s="5">
        <v>1883.3</v>
      </c>
      <c r="I656" s="9">
        <f t="shared" si="75"/>
        <v>3.3282873430858215E-2</v>
      </c>
      <c r="L656" s="4">
        <v>44648</v>
      </c>
      <c r="M656" s="3">
        <v>284.95</v>
      </c>
      <c r="N656" s="9">
        <f t="shared" si="76"/>
        <v>-4.0576307208768862E-2</v>
      </c>
      <c r="Q656" s="4">
        <v>44648</v>
      </c>
      <c r="R656" s="5">
        <v>2186.62</v>
      </c>
      <c r="S656" s="9">
        <f t="shared" si="77"/>
        <v>-1.877876728713963E-2</v>
      </c>
      <c r="V656" s="4">
        <v>44648</v>
      </c>
      <c r="W656" s="3">
        <v>12.35</v>
      </c>
      <c r="X656" s="9">
        <f t="shared" si="78"/>
        <v>-5.1293294387550578E-2</v>
      </c>
      <c r="AA656" s="4">
        <v>44648</v>
      </c>
      <c r="AB656" s="5">
        <v>17222</v>
      </c>
      <c r="AC656" s="2">
        <f t="shared" si="79"/>
        <v>4.0145508462854406E-3</v>
      </c>
      <c r="AF656" s="19">
        <f t="shared" si="73"/>
        <v>595</v>
      </c>
      <c r="AG656" s="21">
        <v>1.6578525160490992E-2</v>
      </c>
      <c r="AH656" s="21">
        <v>0.19629224859681305</v>
      </c>
    </row>
    <row r="657" spans="2:34" ht="17.850000000000001" customHeight="1">
      <c r="B657" s="4">
        <v>44645</v>
      </c>
      <c r="C657" s="5">
        <v>1444.65</v>
      </c>
      <c r="D657" s="9">
        <f t="shared" si="74"/>
        <v>1.3160630839072741E-3</v>
      </c>
      <c r="G657" s="4">
        <v>44645</v>
      </c>
      <c r="H657" s="5">
        <v>1821.65</v>
      </c>
      <c r="I657" s="9">
        <f t="shared" si="75"/>
        <v>2.5069402475447256E-2</v>
      </c>
      <c r="L657" s="4">
        <v>44645</v>
      </c>
      <c r="M657" s="3">
        <v>296.75</v>
      </c>
      <c r="N657" s="9">
        <f t="shared" si="76"/>
        <v>-5.2096580309254018E-3</v>
      </c>
      <c r="Q657" s="4">
        <v>44645</v>
      </c>
      <c r="R657" s="5">
        <v>2228.0700000000002</v>
      </c>
      <c r="S657" s="9">
        <f t="shared" si="77"/>
        <v>-1.0793976665531729E-2</v>
      </c>
      <c r="V657" s="4">
        <v>44645</v>
      </c>
      <c r="W657" s="3">
        <v>13</v>
      </c>
      <c r="X657" s="9">
        <f t="shared" si="78"/>
        <v>0</v>
      </c>
      <c r="AA657" s="4">
        <v>44645</v>
      </c>
      <c r="AB657" s="5">
        <v>17153</v>
      </c>
      <c r="AC657" s="2">
        <f t="shared" si="79"/>
        <v>-4.0580988470762082E-3</v>
      </c>
      <c r="AF657" s="19">
        <f t="shared" si="73"/>
        <v>596</v>
      </c>
      <c r="AG657" s="21">
        <v>1.5302769050790109E-2</v>
      </c>
      <c r="AH657" s="21">
        <v>7.2633175148338128E-2</v>
      </c>
    </row>
    <row r="658" spans="2:34" ht="17.850000000000001" customHeight="1">
      <c r="B658" s="4">
        <v>44644</v>
      </c>
      <c r="C658" s="5">
        <v>1442.75</v>
      </c>
      <c r="D658" s="9">
        <f t="shared" si="74"/>
        <v>1.0397352150354982E-4</v>
      </c>
      <c r="G658" s="4">
        <v>44644</v>
      </c>
      <c r="H658" s="5">
        <v>1776.55</v>
      </c>
      <c r="I658" s="9">
        <f t="shared" si="75"/>
        <v>1.11793089791843E-2</v>
      </c>
      <c r="L658" s="4">
        <v>44644</v>
      </c>
      <c r="M658" s="3">
        <v>298.3</v>
      </c>
      <c r="N658" s="9">
        <f t="shared" si="76"/>
        <v>-8.3773147229854162E-4</v>
      </c>
      <c r="Q658" s="4">
        <v>44644</v>
      </c>
      <c r="R658" s="5">
        <v>2252.25</v>
      </c>
      <c r="S658" s="9">
        <f t="shared" si="77"/>
        <v>3.2687397771268621E-3</v>
      </c>
      <c r="V658" s="4">
        <v>44644</v>
      </c>
      <c r="W658" s="3">
        <v>13</v>
      </c>
      <c r="X658" s="9">
        <f t="shared" si="78"/>
        <v>1.160554612030789E-2</v>
      </c>
      <c r="AA658" s="4">
        <v>44644</v>
      </c>
      <c r="AB658" s="5">
        <v>17222.75</v>
      </c>
      <c r="AC658" s="2">
        <f t="shared" si="79"/>
        <v>-1.3287534883735959E-3</v>
      </c>
      <c r="AF658" s="19">
        <f t="shared" si="73"/>
        <v>597</v>
      </c>
      <c r="AG658" s="21">
        <v>1.4184757773587941E-2</v>
      </c>
      <c r="AH658" s="21">
        <v>-3.5851718229407831E-2</v>
      </c>
    </row>
    <row r="659" spans="2:34" ht="17.850000000000001" customHeight="1">
      <c r="B659" s="4">
        <v>44643</v>
      </c>
      <c r="C659" s="5">
        <v>1442.6</v>
      </c>
      <c r="D659" s="9">
        <f t="shared" si="74"/>
        <v>0</v>
      </c>
      <c r="G659" s="4">
        <v>44643</v>
      </c>
      <c r="H659" s="5">
        <v>1756.8</v>
      </c>
      <c r="I659" s="9">
        <f t="shared" si="75"/>
        <v>4.3926024021941675E-3</v>
      </c>
      <c r="L659" s="4">
        <v>44643</v>
      </c>
      <c r="M659" s="3">
        <v>298.55</v>
      </c>
      <c r="N659" s="9">
        <f t="shared" si="76"/>
        <v>-1.1986159814565937E-2</v>
      </c>
      <c r="Q659" s="4">
        <v>44643</v>
      </c>
      <c r="R659" s="5">
        <v>2244.9</v>
      </c>
      <c r="S659" s="9">
        <f t="shared" si="77"/>
        <v>1.783405885317601E-3</v>
      </c>
      <c r="V659" s="4">
        <v>44643</v>
      </c>
      <c r="W659" s="3">
        <v>12.85</v>
      </c>
      <c r="X659" s="9">
        <f t="shared" si="78"/>
        <v>-1.1605546120308003E-2</v>
      </c>
      <c r="AA659" s="4">
        <v>44643</v>
      </c>
      <c r="AB659" s="5">
        <v>17245.650000000001</v>
      </c>
      <c r="AC659" s="2">
        <f t="shared" si="79"/>
        <v>-4.0421163708296457E-3</v>
      </c>
      <c r="AF659" s="19">
        <f t="shared" si="73"/>
        <v>598</v>
      </c>
      <c r="AG659" s="21">
        <v>1.5343895996104083E-2</v>
      </c>
      <c r="AH659" s="21">
        <v>0.20423030333773132</v>
      </c>
    </row>
    <row r="660" spans="2:34" ht="17.850000000000001" customHeight="1">
      <c r="B660" s="4">
        <v>44642</v>
      </c>
      <c r="C660" s="5">
        <v>1442.6</v>
      </c>
      <c r="D660" s="9">
        <f t="shared" si="74"/>
        <v>1.4136607783791038E-2</v>
      </c>
      <c r="G660" s="4">
        <v>44642</v>
      </c>
      <c r="H660" s="5">
        <v>1749.1</v>
      </c>
      <c r="I660" s="9">
        <f t="shared" si="75"/>
        <v>-2.8260298841946223E-3</v>
      </c>
      <c r="L660" s="4">
        <v>44642</v>
      </c>
      <c r="M660" s="3">
        <v>302.14999999999998</v>
      </c>
      <c r="N660" s="9">
        <f t="shared" si="76"/>
        <v>6.1416078182828949E-3</v>
      </c>
      <c r="Q660" s="4">
        <v>44642</v>
      </c>
      <c r="R660" s="5">
        <v>2240.9</v>
      </c>
      <c r="S660" s="9">
        <f t="shared" si="77"/>
        <v>1.1331756714386385E-2</v>
      </c>
      <c r="V660" s="4">
        <v>44642</v>
      </c>
      <c r="W660" s="3">
        <v>13</v>
      </c>
      <c r="X660" s="9">
        <f t="shared" si="78"/>
        <v>-4.8790164169432056E-2</v>
      </c>
      <c r="AA660" s="4">
        <v>44642</v>
      </c>
      <c r="AB660" s="5">
        <v>17315.5</v>
      </c>
      <c r="AC660" s="2">
        <f t="shared" si="79"/>
        <v>1.1494880163363386E-2</v>
      </c>
      <c r="AF660" s="19">
        <f t="shared" si="73"/>
        <v>599</v>
      </c>
      <c r="AG660" s="21">
        <v>1.4855632465598441E-2</v>
      </c>
      <c r="AH660" s="21">
        <v>0.18249441503653979</v>
      </c>
    </row>
    <row r="661" spans="2:34" ht="17.850000000000001" customHeight="1">
      <c r="B661" s="4">
        <v>44641</v>
      </c>
      <c r="C661" s="5">
        <v>1422.35</v>
      </c>
      <c r="D661" s="9">
        <f t="shared" si="74"/>
        <v>-1.8977223002933665E-2</v>
      </c>
      <c r="G661" s="4">
        <v>44641</v>
      </c>
      <c r="H661" s="5">
        <v>1754.05</v>
      </c>
      <c r="I661" s="9">
        <f t="shared" si="75"/>
        <v>2.7336422498822371E-2</v>
      </c>
      <c r="L661" s="4">
        <v>44641</v>
      </c>
      <c r="M661" s="3">
        <v>300.3</v>
      </c>
      <c r="N661" s="9">
        <f t="shared" si="76"/>
        <v>-1.3560650998246108E-2</v>
      </c>
      <c r="Q661" s="4">
        <v>44641</v>
      </c>
      <c r="R661" s="5">
        <v>2215.65</v>
      </c>
      <c r="S661" s="9">
        <f t="shared" si="77"/>
        <v>-1.4130282631310239E-2</v>
      </c>
      <c r="V661" s="4">
        <v>44641</v>
      </c>
      <c r="W661" s="3">
        <v>13.65</v>
      </c>
      <c r="X661" s="9">
        <f t="shared" si="78"/>
        <v>-7.299302481611496E-3</v>
      </c>
      <c r="AA661" s="4">
        <v>44641</v>
      </c>
      <c r="AB661" s="5">
        <v>17117.599999999999</v>
      </c>
      <c r="AC661" s="2">
        <f t="shared" si="79"/>
        <v>-9.850492312713139E-3</v>
      </c>
      <c r="AF661" s="19">
        <f t="shared" si="73"/>
        <v>600</v>
      </c>
      <c r="AG661" s="21">
        <v>1.5429134537313141E-2</v>
      </c>
      <c r="AH661" s="21">
        <v>0.21560268796976878</v>
      </c>
    </row>
    <row r="662" spans="2:34" ht="17.850000000000001" customHeight="1">
      <c r="B662" s="4">
        <v>44637</v>
      </c>
      <c r="C662" s="5">
        <v>1449.6</v>
      </c>
      <c r="D662" s="9">
        <f t="shared" si="74"/>
        <v>2.1753776642117659E-3</v>
      </c>
      <c r="G662" s="4">
        <v>44637</v>
      </c>
      <c r="H662" s="5">
        <v>1706.75</v>
      </c>
      <c r="I662" s="9">
        <f t="shared" si="75"/>
        <v>-9.592050103734465E-3</v>
      </c>
      <c r="L662" s="4">
        <v>44637</v>
      </c>
      <c r="M662" s="3">
        <v>304.39999999999998</v>
      </c>
      <c r="N662" s="9">
        <f t="shared" si="76"/>
        <v>1.8066290660617226E-2</v>
      </c>
      <c r="Q662" s="4">
        <v>44637</v>
      </c>
      <c r="R662" s="5">
        <v>2247.1799999999998</v>
      </c>
      <c r="S662" s="9">
        <f t="shared" si="77"/>
        <v>6.697410375183125E-3</v>
      </c>
      <c r="V662" s="4">
        <v>44637</v>
      </c>
      <c r="W662" s="3">
        <v>13.75</v>
      </c>
      <c r="X662" s="9">
        <f t="shared" si="78"/>
        <v>-2.5135973271542274E-2</v>
      </c>
      <c r="AA662" s="4">
        <v>44637</v>
      </c>
      <c r="AB662" s="5">
        <v>17287.05</v>
      </c>
      <c r="AC662" s="2">
        <f t="shared" si="79"/>
        <v>1.8195374494415762E-2</v>
      </c>
      <c r="AF662" s="19">
        <f t="shared" si="73"/>
        <v>601</v>
      </c>
      <c r="AG662" s="21">
        <v>1.451739457640977E-2</v>
      </c>
      <c r="AH662" s="21">
        <v>0.18144865292236165</v>
      </c>
    </row>
    <row r="663" spans="2:34" ht="17.850000000000001" customHeight="1">
      <c r="B663" s="4">
        <v>44636</v>
      </c>
      <c r="C663" s="5">
        <v>1446.45</v>
      </c>
      <c r="D663" s="9">
        <f t="shared" si="74"/>
        <v>-4.1472266016913167E-4</v>
      </c>
      <c r="G663" s="4">
        <v>44636</v>
      </c>
      <c r="H663" s="5">
        <v>1723.2</v>
      </c>
      <c r="I663" s="9">
        <f t="shared" si="75"/>
        <v>3.0341954693538994E-2</v>
      </c>
      <c r="L663" s="4">
        <v>44636</v>
      </c>
      <c r="M663" s="3">
        <v>298.95</v>
      </c>
      <c r="N663" s="9">
        <f t="shared" si="76"/>
        <v>1.1945965229633952E-2</v>
      </c>
      <c r="Q663" s="4">
        <v>44636</v>
      </c>
      <c r="R663" s="5">
        <v>2232.1799999999998</v>
      </c>
      <c r="S663" s="9">
        <f t="shared" si="77"/>
        <v>2.5228443208126446E-2</v>
      </c>
      <c r="V663" s="4">
        <v>44636</v>
      </c>
      <c r="W663" s="3">
        <v>14.1</v>
      </c>
      <c r="X663" s="9">
        <f t="shared" si="78"/>
        <v>4.7195691336274527E-2</v>
      </c>
      <c r="AA663" s="4">
        <v>44636</v>
      </c>
      <c r="AB663" s="5">
        <v>16975.349999999999</v>
      </c>
      <c r="AC663" s="2">
        <f t="shared" si="79"/>
        <v>1.8571599232414908E-2</v>
      </c>
      <c r="AF663" s="19">
        <f t="shared" si="73"/>
        <v>602</v>
      </c>
      <c r="AG663" s="21">
        <v>1.6391079407886582E-2</v>
      </c>
      <c r="AH663" s="21">
        <v>9.8125012211878984E-2</v>
      </c>
    </row>
    <row r="664" spans="2:34" ht="17.850000000000001" customHeight="1">
      <c r="B664" s="4">
        <v>44635</v>
      </c>
      <c r="C664" s="5">
        <v>1447.05</v>
      </c>
      <c r="D664" s="9">
        <f t="shared" si="74"/>
        <v>2.0407111521527637E-3</v>
      </c>
      <c r="G664" s="4">
        <v>44635</v>
      </c>
      <c r="H664" s="5">
        <v>1671.7</v>
      </c>
      <c r="I664" s="9">
        <f t="shared" si="75"/>
        <v>-3.095110060281555E-2</v>
      </c>
      <c r="L664" s="4">
        <v>44635</v>
      </c>
      <c r="M664" s="3">
        <v>295.39999999999998</v>
      </c>
      <c r="N664" s="9">
        <f t="shared" si="76"/>
        <v>-5.4017687054203015E-3</v>
      </c>
      <c r="Q664" s="4">
        <v>44635</v>
      </c>
      <c r="R664" s="5">
        <v>2176.5700000000002</v>
      </c>
      <c r="S664" s="9">
        <f t="shared" si="77"/>
        <v>-1.3938255027180243E-2</v>
      </c>
      <c r="V664" s="4">
        <v>44635</v>
      </c>
      <c r="W664" s="3">
        <v>13.45</v>
      </c>
      <c r="X664" s="9">
        <f t="shared" si="78"/>
        <v>-2.9306126585499474E-2</v>
      </c>
      <c r="AA664" s="4">
        <v>44635</v>
      </c>
      <c r="AB664" s="5">
        <v>16663</v>
      </c>
      <c r="AC664" s="2">
        <f t="shared" si="79"/>
        <v>-1.2423260902022252E-2</v>
      </c>
      <c r="AF664" s="19">
        <f t="shared" si="73"/>
        <v>603</v>
      </c>
      <c r="AG664" s="21">
        <v>1.5698504197267184E-2</v>
      </c>
      <c r="AH664" s="21">
        <v>5.8823857887975603E-2</v>
      </c>
    </row>
    <row r="665" spans="2:34" ht="17.850000000000001" customHeight="1">
      <c r="B665" s="4">
        <v>44634</v>
      </c>
      <c r="C665" s="5">
        <v>1444.1</v>
      </c>
      <c r="D665" s="9">
        <f t="shared" si="74"/>
        <v>-4.6633014265078749E-3</v>
      </c>
      <c r="G665" s="4">
        <v>44634</v>
      </c>
      <c r="H665" s="5">
        <v>1724.25</v>
      </c>
      <c r="I665" s="9">
        <f t="shared" si="75"/>
        <v>2.189964834513488E-2</v>
      </c>
      <c r="L665" s="4">
        <v>44634</v>
      </c>
      <c r="M665" s="3">
        <v>297</v>
      </c>
      <c r="N665" s="9">
        <f t="shared" si="76"/>
        <v>-2.2143583540884644E-2</v>
      </c>
      <c r="Q665" s="4">
        <v>44634</v>
      </c>
      <c r="R665" s="5">
        <v>2207.12</v>
      </c>
      <c r="S665" s="9">
        <f t="shared" si="77"/>
        <v>-1.3581283449131041E-2</v>
      </c>
      <c r="V665" s="4">
        <v>44634</v>
      </c>
      <c r="W665" s="3">
        <v>13.85</v>
      </c>
      <c r="X665" s="9">
        <f t="shared" si="78"/>
        <v>-2.4956731973867507E-2</v>
      </c>
      <c r="AA665" s="4">
        <v>44634</v>
      </c>
      <c r="AB665" s="5">
        <v>16871.3</v>
      </c>
      <c r="AC665" s="2">
        <f t="shared" si="79"/>
        <v>1.4378601088806696E-2</v>
      </c>
      <c r="AF665" s="19">
        <f t="shared" si="73"/>
        <v>604</v>
      </c>
      <c r="AG665" s="21">
        <v>1.7342261449446783E-2</v>
      </c>
      <c r="AH665" s="21">
        <v>0.22421960954980524</v>
      </c>
    </row>
    <row r="666" spans="2:34" ht="17.850000000000001" customHeight="1">
      <c r="B666" s="4">
        <v>44631</v>
      </c>
      <c r="C666" s="5">
        <v>1450.85</v>
      </c>
      <c r="D666" s="9">
        <f t="shared" si="74"/>
        <v>6.2572585885489465E-3</v>
      </c>
      <c r="G666" s="4">
        <v>44631</v>
      </c>
      <c r="H666" s="5">
        <v>1686.9</v>
      </c>
      <c r="I666" s="9">
        <f t="shared" si="75"/>
        <v>7.7661626664458699E-3</v>
      </c>
      <c r="L666" s="4">
        <v>44631</v>
      </c>
      <c r="M666" s="3">
        <v>303.64999999999998</v>
      </c>
      <c r="N666" s="9">
        <f t="shared" si="76"/>
        <v>1.4429307484931009E-2</v>
      </c>
      <c r="Q666" s="4">
        <v>44631</v>
      </c>
      <c r="R666" s="5">
        <v>2237.3000000000002</v>
      </c>
      <c r="S666" s="9">
        <f t="shared" si="77"/>
        <v>-6.1358770342843207E-3</v>
      </c>
      <c r="V666" s="4">
        <v>44631</v>
      </c>
      <c r="W666" s="3">
        <v>14.2</v>
      </c>
      <c r="X666" s="9">
        <f t="shared" si="78"/>
        <v>4.6855417281504941E-2</v>
      </c>
      <c r="AA666" s="4">
        <v>44631</v>
      </c>
      <c r="AB666" s="5">
        <v>16630.45</v>
      </c>
      <c r="AC666" s="2">
        <f t="shared" si="79"/>
        <v>2.1399331273389121E-3</v>
      </c>
      <c r="AF666" s="19">
        <f t="shared" si="73"/>
        <v>605</v>
      </c>
      <c r="AG666" s="21">
        <v>1.6465429507017144E-2</v>
      </c>
      <c r="AH666" s="21">
        <v>0.12763563428813812</v>
      </c>
    </row>
    <row r="667" spans="2:34" ht="17.850000000000001" customHeight="1">
      <c r="B667" s="4">
        <v>44630</v>
      </c>
      <c r="C667" s="5">
        <v>1441.8</v>
      </c>
      <c r="D667" s="9">
        <f t="shared" si="74"/>
        <v>2.0212615616215145E-2</v>
      </c>
      <c r="G667" s="4">
        <v>44630</v>
      </c>
      <c r="H667" s="5">
        <v>1673.85</v>
      </c>
      <c r="I667" s="9">
        <f t="shared" si="75"/>
        <v>1.7234013963591414E-2</v>
      </c>
      <c r="L667" s="4">
        <v>44630</v>
      </c>
      <c r="M667" s="3">
        <v>299.3</v>
      </c>
      <c r="N667" s="9">
        <f t="shared" si="76"/>
        <v>-2.6693375876682291E-3</v>
      </c>
      <c r="Q667" s="4">
        <v>44630</v>
      </c>
      <c r="R667" s="5">
        <v>2251.0700000000002</v>
      </c>
      <c r="S667" s="9">
        <f t="shared" si="77"/>
        <v>4.847591857003207E-2</v>
      </c>
      <c r="V667" s="4">
        <v>44630</v>
      </c>
      <c r="W667" s="3">
        <v>13.55</v>
      </c>
      <c r="X667" s="9">
        <f t="shared" si="78"/>
        <v>1.4870162479451407E-2</v>
      </c>
      <c r="AA667" s="4">
        <v>44630</v>
      </c>
      <c r="AB667" s="5">
        <v>16594.900000000001</v>
      </c>
      <c r="AC667" s="2">
        <f t="shared" si="79"/>
        <v>1.5151966019218735E-2</v>
      </c>
      <c r="AF667" s="19">
        <f t="shared" si="73"/>
        <v>606</v>
      </c>
      <c r="AG667" s="21">
        <v>1.5883312967527922E-2</v>
      </c>
      <c r="AH667" s="21">
        <v>0.25015134824839513</v>
      </c>
    </row>
    <row r="668" spans="2:34" ht="17.850000000000001" customHeight="1">
      <c r="B668" s="4">
        <v>44629</v>
      </c>
      <c r="C668" s="5">
        <v>1412.95</v>
      </c>
      <c r="D668" s="9">
        <f t="shared" si="74"/>
        <v>7.7295149812329475E-2</v>
      </c>
      <c r="G668" s="4">
        <v>44629</v>
      </c>
      <c r="H668" s="5">
        <v>1645.25</v>
      </c>
      <c r="I668" s="9">
        <f t="shared" si="75"/>
        <v>2.9327253302702555E-2</v>
      </c>
      <c r="L668" s="4">
        <v>44629</v>
      </c>
      <c r="M668" s="3">
        <v>300.10000000000002</v>
      </c>
      <c r="N668" s="9">
        <f t="shared" si="76"/>
        <v>-5.4831075313193792E-3</v>
      </c>
      <c r="Q668" s="4">
        <v>44629</v>
      </c>
      <c r="R668" s="5">
        <v>2144.5500000000002</v>
      </c>
      <c r="S668" s="9">
        <f t="shared" si="77"/>
        <v>5.0127001942759195E-2</v>
      </c>
      <c r="V668" s="4">
        <v>44629</v>
      </c>
      <c r="W668" s="3">
        <v>13.35</v>
      </c>
      <c r="X668" s="9">
        <f t="shared" si="78"/>
        <v>4.2071213920687058E-2</v>
      </c>
      <c r="AA668" s="4">
        <v>44629</v>
      </c>
      <c r="AB668" s="5">
        <v>16345.35</v>
      </c>
      <c r="AC668" s="2">
        <f t="shared" si="79"/>
        <v>2.0514459110673795E-2</v>
      </c>
      <c r="AF668" s="19">
        <f t="shared" si="73"/>
        <v>607</v>
      </c>
      <c r="AG668" s="21">
        <v>1.730066283884401E-2</v>
      </c>
      <c r="AH668" s="21">
        <v>0.28797418569466982</v>
      </c>
    </row>
    <row r="669" spans="2:34" ht="17.850000000000001" customHeight="1">
      <c r="B669" s="4">
        <v>44628</v>
      </c>
      <c r="C669" s="5">
        <v>1307.8499999999999</v>
      </c>
      <c r="D669" s="9">
        <f t="shared" si="74"/>
        <v>2.6301506426192348E-2</v>
      </c>
      <c r="G669" s="4">
        <v>44628</v>
      </c>
      <c r="H669" s="5">
        <v>1597.7</v>
      </c>
      <c r="I669" s="9">
        <f t="shared" si="75"/>
        <v>6.4233962984427545E-2</v>
      </c>
      <c r="L669" s="4">
        <v>44628</v>
      </c>
      <c r="M669" s="3">
        <v>301.75</v>
      </c>
      <c r="N669" s="9">
        <f t="shared" si="76"/>
        <v>-1.6271211142564898E-2</v>
      </c>
      <c r="Q669" s="4">
        <v>44628</v>
      </c>
      <c r="R669" s="5">
        <v>2039.7</v>
      </c>
      <c r="S669" s="9">
        <f t="shared" si="77"/>
        <v>1.1746913590400357E-2</v>
      </c>
      <c r="V669" s="4">
        <v>44628</v>
      </c>
      <c r="W669" s="3">
        <v>12.8</v>
      </c>
      <c r="X669" s="9">
        <f t="shared" si="78"/>
        <v>1.1787955752042173E-2</v>
      </c>
      <c r="AA669" s="4">
        <v>44628</v>
      </c>
      <c r="AB669" s="5">
        <v>16013.45</v>
      </c>
      <c r="AC669" s="2">
        <f t="shared" si="79"/>
        <v>9.4301847641446827E-3</v>
      </c>
      <c r="AF669" s="19">
        <f t="shared" si="73"/>
        <v>608</v>
      </c>
      <c r="AG669" s="21">
        <v>1.5047209991800628E-2</v>
      </c>
      <c r="AH669" s="21">
        <v>0.23440687303584315</v>
      </c>
    </row>
    <row r="670" spans="2:34" ht="17.850000000000001" customHeight="1">
      <c r="B670" s="4">
        <v>44627</v>
      </c>
      <c r="C670" s="5">
        <v>1273.9000000000001</v>
      </c>
      <c r="D670" s="9">
        <f t="shared" si="74"/>
        <v>-3.2817676953443724E-2</v>
      </c>
      <c r="G670" s="4">
        <v>44627</v>
      </c>
      <c r="H670" s="5">
        <v>1498.3</v>
      </c>
      <c r="I670" s="9">
        <f t="shared" si="75"/>
        <v>-4.3906067885071891E-2</v>
      </c>
      <c r="L670" s="4">
        <v>44627</v>
      </c>
      <c r="M670" s="3">
        <v>306.7</v>
      </c>
      <c r="N670" s="9">
        <f t="shared" si="76"/>
        <v>-3.9634462163992086E-2</v>
      </c>
      <c r="Q670" s="4">
        <v>44627</v>
      </c>
      <c r="R670" s="5">
        <v>2015.88</v>
      </c>
      <c r="S670" s="9">
        <f t="shared" si="77"/>
        <v>-8.802861181025215E-2</v>
      </c>
      <c r="V670" s="4">
        <v>44627</v>
      </c>
      <c r="W670" s="3">
        <v>12.65</v>
      </c>
      <c r="X670" s="9">
        <f t="shared" si="78"/>
        <v>-1.5686596167699508E-2</v>
      </c>
      <c r="AA670" s="4">
        <v>44627</v>
      </c>
      <c r="AB670" s="5">
        <v>15863.15</v>
      </c>
      <c r="AC670" s="2">
        <f t="shared" si="79"/>
        <v>-2.3807904631442889E-2</v>
      </c>
      <c r="AF670" s="19">
        <f t="shared" si="73"/>
        <v>609</v>
      </c>
      <c r="AG670" s="21">
        <v>1.47871556360097E-2</v>
      </c>
      <c r="AH670" s="21">
        <v>0.18492574171909942</v>
      </c>
    </row>
    <row r="671" spans="2:34" ht="17.850000000000001" customHeight="1">
      <c r="B671" s="4">
        <v>44624</v>
      </c>
      <c r="C671" s="5">
        <v>1316.4</v>
      </c>
      <c r="D671" s="9">
        <f t="shared" si="74"/>
        <v>-1.7768875875772153E-2</v>
      </c>
      <c r="G671" s="4">
        <v>44624</v>
      </c>
      <c r="H671" s="5">
        <v>1565.55</v>
      </c>
      <c r="I671" s="9">
        <f t="shared" si="75"/>
        <v>-3.9422145782117758E-2</v>
      </c>
      <c r="L671" s="4">
        <v>44624</v>
      </c>
      <c r="M671" s="3">
        <v>319.10000000000002</v>
      </c>
      <c r="N671" s="9">
        <f t="shared" si="76"/>
        <v>1.9141611092878361E-2</v>
      </c>
      <c r="Q671" s="4">
        <v>44624</v>
      </c>
      <c r="R671" s="5">
        <v>2201.38</v>
      </c>
      <c r="S671" s="9">
        <f t="shared" si="77"/>
        <v>-3.4683028579582387E-2</v>
      </c>
      <c r="V671" s="4">
        <v>44624</v>
      </c>
      <c r="W671" s="3">
        <v>12.85</v>
      </c>
      <c r="X671" s="9">
        <f t="shared" si="78"/>
        <v>-1.5444322427473744E-2</v>
      </c>
      <c r="AA671" s="4">
        <v>44624</v>
      </c>
      <c r="AB671" s="5">
        <v>16245.35</v>
      </c>
      <c r="AC671" s="2">
        <f t="shared" si="79"/>
        <v>-1.5435478124563093E-2</v>
      </c>
      <c r="AF671" s="19">
        <f t="shared" si="73"/>
        <v>610</v>
      </c>
      <c r="AG671" s="21">
        <v>1.5301788889160636E-2</v>
      </c>
      <c r="AH671" s="21">
        <v>0.17182027419528068</v>
      </c>
    </row>
    <row r="672" spans="2:34" ht="17.850000000000001" customHeight="1">
      <c r="B672" s="4">
        <v>44623</v>
      </c>
      <c r="C672" s="5">
        <v>1340</v>
      </c>
      <c r="D672" s="9">
        <f t="shared" si="74"/>
        <v>-9.6547352258310182E-3</v>
      </c>
      <c r="G672" s="4">
        <v>44623</v>
      </c>
      <c r="H672" s="5">
        <v>1628.5</v>
      </c>
      <c r="I672" s="9">
        <f t="shared" si="75"/>
        <v>-1.7168326228203624E-2</v>
      </c>
      <c r="L672" s="4">
        <v>44623</v>
      </c>
      <c r="M672" s="3">
        <v>313.05</v>
      </c>
      <c r="N672" s="9">
        <f t="shared" si="76"/>
        <v>2.0982047982622404E-2</v>
      </c>
      <c r="Q672" s="4">
        <v>44623</v>
      </c>
      <c r="R672" s="5">
        <v>2279.0700000000002</v>
      </c>
      <c r="S672" s="9">
        <f t="shared" si="77"/>
        <v>-4.0648750960703944E-2</v>
      </c>
      <c r="V672" s="4">
        <v>44623</v>
      </c>
      <c r="W672" s="3">
        <v>13.05</v>
      </c>
      <c r="X672" s="9">
        <f t="shared" si="78"/>
        <v>-7.633624855071095E-3</v>
      </c>
      <c r="AA672" s="4">
        <v>44623</v>
      </c>
      <c r="AB672" s="5">
        <v>16498.05</v>
      </c>
      <c r="AC672" s="2">
        <f t="shared" si="79"/>
        <v>-6.5188727710802086E-3</v>
      </c>
      <c r="AF672" s="19">
        <f t="shared" si="73"/>
        <v>611</v>
      </c>
      <c r="AG672" s="21">
        <v>1.4811589384465838E-2</v>
      </c>
      <c r="AH672" s="21">
        <v>0.1069448361536772</v>
      </c>
    </row>
    <row r="673" spans="2:34" ht="17.850000000000001" customHeight="1">
      <c r="B673" s="4">
        <v>44622</v>
      </c>
      <c r="C673" s="5">
        <v>1353</v>
      </c>
      <c r="D673" s="9">
        <f t="shared" si="74"/>
        <v>-8.79344874074592E-3</v>
      </c>
      <c r="G673" s="4">
        <v>44622</v>
      </c>
      <c r="H673" s="5">
        <v>1656.7</v>
      </c>
      <c r="I673" s="9">
        <f t="shared" si="75"/>
        <v>1.2726257194643709E-2</v>
      </c>
      <c r="L673" s="4">
        <v>44622</v>
      </c>
      <c r="M673" s="3">
        <v>306.55</v>
      </c>
      <c r="N673" s="9">
        <f t="shared" si="76"/>
        <v>-1.0223212770460047E-2</v>
      </c>
      <c r="Q673" s="4">
        <v>44622</v>
      </c>
      <c r="R673" s="5">
        <v>2373.62</v>
      </c>
      <c r="S673" s="9">
        <f t="shared" si="77"/>
        <v>-5.3068800792957357E-3</v>
      </c>
      <c r="V673" s="4">
        <v>44622</v>
      </c>
      <c r="W673" s="3">
        <v>13.15</v>
      </c>
      <c r="X673" s="9">
        <f t="shared" si="78"/>
        <v>7.6336248550712051E-3</v>
      </c>
      <c r="AA673" s="4">
        <v>44622</v>
      </c>
      <c r="AB673" s="5">
        <v>16605.95</v>
      </c>
      <c r="AC673" s="2">
        <f t="shared" si="79"/>
        <v>-1.1254660360669237E-2</v>
      </c>
      <c r="AF673" s="19">
        <f t="shared" si="73"/>
        <v>612</v>
      </c>
      <c r="AG673" s="21">
        <v>1.6796894380416438E-2</v>
      </c>
      <c r="AH673" s="21">
        <v>0.10733472216355239</v>
      </c>
    </row>
    <row r="674" spans="2:34" ht="17.850000000000001" customHeight="1">
      <c r="B674" s="4">
        <v>44620</v>
      </c>
      <c r="C674" s="5">
        <v>1364.95</v>
      </c>
      <c r="D674" s="9">
        <f t="shared" si="74"/>
        <v>-2.9168584153772971E-2</v>
      </c>
      <c r="G674" s="4">
        <v>44620</v>
      </c>
      <c r="H674" s="5">
        <v>1635.75</v>
      </c>
      <c r="I674" s="9">
        <f t="shared" si="75"/>
        <v>2.4193730480838661E-2</v>
      </c>
      <c r="L674" s="4">
        <v>44620</v>
      </c>
      <c r="M674" s="3">
        <v>309.7</v>
      </c>
      <c r="N674" s="9">
        <f t="shared" si="76"/>
        <v>2.9102688285360147E-3</v>
      </c>
      <c r="Q674" s="4">
        <v>44620</v>
      </c>
      <c r="R674" s="5">
        <v>2386.25</v>
      </c>
      <c r="S674" s="9">
        <f t="shared" si="77"/>
        <v>-1.7653625651692418E-2</v>
      </c>
      <c r="V674" s="4">
        <v>44620</v>
      </c>
      <c r="W674" s="3">
        <v>13.05</v>
      </c>
      <c r="X674" s="9">
        <f t="shared" si="78"/>
        <v>3.8387763071656669E-3</v>
      </c>
      <c r="AA674" s="4">
        <v>44620</v>
      </c>
      <c r="AB674" s="5">
        <v>16793.900000000001</v>
      </c>
      <c r="AC674" s="2">
        <f t="shared" si="79"/>
        <v>8.101131524734604E-3</v>
      </c>
      <c r="AF674" s="19">
        <f t="shared" si="73"/>
        <v>613</v>
      </c>
      <c r="AG674" s="21">
        <v>1.4592709094197132E-2</v>
      </c>
      <c r="AH674" s="21">
        <v>0.10881130118085458</v>
      </c>
    </row>
    <row r="675" spans="2:34" ht="17.850000000000001" customHeight="1">
      <c r="B675" s="4">
        <v>44617</v>
      </c>
      <c r="C675" s="5">
        <v>1405.35</v>
      </c>
      <c r="D675" s="9">
        <f t="shared" si="74"/>
        <v>2.5840672362174143E-2</v>
      </c>
      <c r="G675" s="4">
        <v>44617</v>
      </c>
      <c r="H675" s="5">
        <v>1596.65</v>
      </c>
      <c r="I675" s="9">
        <f t="shared" si="75"/>
        <v>5.2987417407952903E-2</v>
      </c>
      <c r="L675" s="4">
        <v>44617</v>
      </c>
      <c r="M675" s="3">
        <v>308.8</v>
      </c>
      <c r="N675" s="9">
        <f t="shared" si="76"/>
        <v>3.6607550128890415E-2</v>
      </c>
      <c r="Q675" s="4">
        <v>44617</v>
      </c>
      <c r="R675" s="5">
        <v>2428.75</v>
      </c>
      <c r="S675" s="9">
        <f t="shared" si="77"/>
        <v>1.7088044397155073E-2</v>
      </c>
      <c r="V675" s="4">
        <v>44617</v>
      </c>
      <c r="W675" s="3">
        <v>13</v>
      </c>
      <c r="X675" s="9">
        <f t="shared" si="78"/>
        <v>7.7220460939103185E-3</v>
      </c>
      <c r="AA675" s="4">
        <v>44617</v>
      </c>
      <c r="AB675" s="5">
        <v>16658.400000000001</v>
      </c>
      <c r="AC675" s="2">
        <f t="shared" si="79"/>
        <v>2.4947846739819746E-2</v>
      </c>
      <c r="AF675" s="19">
        <f t="shared" si="73"/>
        <v>614</v>
      </c>
      <c r="AG675" s="21">
        <v>2.0517328806370583E-2</v>
      </c>
      <c r="AH675" s="21">
        <v>0.41180770487584933</v>
      </c>
    </row>
    <row r="676" spans="2:34" ht="17.850000000000001" customHeight="1">
      <c r="B676" s="4">
        <v>44616</v>
      </c>
      <c r="C676" s="5">
        <v>1369.5</v>
      </c>
      <c r="D676" s="9">
        <f t="shared" si="74"/>
        <v>-1.9666601608592779E-2</v>
      </c>
      <c r="G676" s="4">
        <v>44616</v>
      </c>
      <c r="H676" s="5">
        <v>1514.25</v>
      </c>
      <c r="I676" s="9">
        <f t="shared" si="75"/>
        <v>-4.2283036633659406E-2</v>
      </c>
      <c r="L676" s="4">
        <v>44616</v>
      </c>
      <c r="M676" s="3">
        <v>297.7</v>
      </c>
      <c r="N676" s="9">
        <f t="shared" si="76"/>
        <v>-4.0163396771971803E-2</v>
      </c>
      <c r="Q676" s="4">
        <v>44616</v>
      </c>
      <c r="R676" s="5">
        <v>2387.6</v>
      </c>
      <c r="S676" s="9">
        <f t="shared" si="77"/>
        <v>-9.4542460141477901E-3</v>
      </c>
      <c r="V676" s="4">
        <v>44616</v>
      </c>
      <c r="W676" s="3">
        <v>12.9</v>
      </c>
      <c r="X676" s="9">
        <f t="shared" si="78"/>
        <v>-4.915923595808349E-2</v>
      </c>
      <c r="AA676" s="4">
        <v>44616</v>
      </c>
      <c r="AB676" s="5">
        <v>16247.95</v>
      </c>
      <c r="AC676" s="2">
        <f t="shared" si="79"/>
        <v>-4.8960281051569063E-2</v>
      </c>
      <c r="AF676" s="19">
        <f t="shared" si="73"/>
        <v>615</v>
      </c>
      <c r="AG676" s="21">
        <v>1.4839602620091307E-2</v>
      </c>
      <c r="AH676" s="21">
        <v>0.17084788620776686</v>
      </c>
    </row>
    <row r="677" spans="2:34" ht="17.850000000000001" customHeight="1">
      <c r="B677" s="4">
        <v>44615</v>
      </c>
      <c r="C677" s="5">
        <v>1396.7</v>
      </c>
      <c r="D677" s="9">
        <f t="shared" si="74"/>
        <v>9.7488046584655909E-3</v>
      </c>
      <c r="G677" s="4">
        <v>44615</v>
      </c>
      <c r="H677" s="5">
        <v>1579.65</v>
      </c>
      <c r="I677" s="9">
        <f t="shared" si="75"/>
        <v>3.8373154198665777E-3</v>
      </c>
      <c r="L677" s="4">
        <v>44615</v>
      </c>
      <c r="M677" s="3">
        <v>309.89999999999998</v>
      </c>
      <c r="N677" s="9">
        <f t="shared" si="76"/>
        <v>-2.3125183286203582E-2</v>
      </c>
      <c r="Q677" s="4">
        <v>44615</v>
      </c>
      <c r="R677" s="5">
        <v>2410.2800000000002</v>
      </c>
      <c r="S677" s="9">
        <f t="shared" si="77"/>
        <v>6.4014469887796683E-3</v>
      </c>
      <c r="V677" s="4">
        <v>44615</v>
      </c>
      <c r="W677" s="3">
        <v>13.55</v>
      </c>
      <c r="X677" s="9">
        <f t="shared" si="78"/>
        <v>4.5290759180163273E-2</v>
      </c>
      <c r="AA677" s="4">
        <v>44615</v>
      </c>
      <c r="AB677" s="5">
        <v>17063.25</v>
      </c>
      <c r="AC677" s="2">
        <f t="shared" si="79"/>
        <v>-1.6951910709848976E-3</v>
      </c>
      <c r="AF677" s="19">
        <f t="shared" si="73"/>
        <v>616</v>
      </c>
      <c r="AG677" s="21">
        <v>1.5384665014586565E-2</v>
      </c>
      <c r="AH677" s="21">
        <v>0.11611387143833779</v>
      </c>
    </row>
    <row r="678" spans="2:34" ht="17.850000000000001" customHeight="1">
      <c r="B678" s="4">
        <v>44614</v>
      </c>
      <c r="C678" s="5">
        <v>1383.15</v>
      </c>
      <c r="D678" s="9">
        <f t="shared" si="74"/>
        <v>-3.5755499670164573E-2</v>
      </c>
      <c r="G678" s="4">
        <v>44614</v>
      </c>
      <c r="H678" s="5">
        <v>1573.6</v>
      </c>
      <c r="I678" s="9">
        <f t="shared" si="75"/>
        <v>7.3989366752180499E-3</v>
      </c>
      <c r="L678" s="4">
        <v>44614</v>
      </c>
      <c r="M678" s="3">
        <v>317.14999999999998</v>
      </c>
      <c r="N678" s="9">
        <f t="shared" si="76"/>
        <v>-3.5314185263970892E-2</v>
      </c>
      <c r="Q678" s="4">
        <v>44614</v>
      </c>
      <c r="R678" s="5">
        <v>2394.9</v>
      </c>
      <c r="S678" s="9">
        <f t="shared" si="77"/>
        <v>4.8973539207904917E-3</v>
      </c>
      <c r="V678" s="4">
        <v>44614</v>
      </c>
      <c r="W678" s="3">
        <v>12.95</v>
      </c>
      <c r="X678" s="9">
        <f t="shared" si="78"/>
        <v>-4.8974004596459626E-2</v>
      </c>
      <c r="AA678" s="4">
        <v>44614</v>
      </c>
      <c r="AB678" s="5">
        <v>17092.2</v>
      </c>
      <c r="AC678" s="2">
        <f t="shared" si="79"/>
        <v>-6.6737179109929989E-3</v>
      </c>
      <c r="AF678" s="19">
        <f t="shared" si="73"/>
        <v>617</v>
      </c>
      <c r="AG678" s="21">
        <v>1.5111749085366727E-2</v>
      </c>
      <c r="AH678" s="21">
        <v>0.20068384805982714</v>
      </c>
    </row>
    <row r="679" spans="2:34" ht="17.850000000000001" customHeight="1">
      <c r="B679" s="4">
        <v>44613</v>
      </c>
      <c r="C679" s="5">
        <v>1433.5</v>
      </c>
      <c r="D679" s="9">
        <f t="shared" si="74"/>
        <v>-4.3711433090416321E-2</v>
      </c>
      <c r="G679" s="4">
        <v>44613</v>
      </c>
      <c r="H679" s="5">
        <v>1562</v>
      </c>
      <c r="I679" s="9">
        <f t="shared" si="75"/>
        <v>-5.2359483645239525E-3</v>
      </c>
      <c r="L679" s="4">
        <v>44613</v>
      </c>
      <c r="M679" s="3">
        <v>328.55</v>
      </c>
      <c r="N679" s="9">
        <f t="shared" si="76"/>
        <v>-2.3909115740905536E-2</v>
      </c>
      <c r="Q679" s="4">
        <v>44613</v>
      </c>
      <c r="R679" s="5">
        <v>2383.1999999999998</v>
      </c>
      <c r="S679" s="9">
        <f t="shared" si="77"/>
        <v>-1.4558662591044736E-2</v>
      </c>
      <c r="V679" s="4">
        <v>44613</v>
      </c>
      <c r="W679" s="3">
        <v>13.6</v>
      </c>
      <c r="X679" s="9">
        <f t="shared" si="78"/>
        <v>-3.964483134724036E-2</v>
      </c>
      <c r="AA679" s="4">
        <v>44613</v>
      </c>
      <c r="AB679" s="5">
        <v>17206.650000000001</v>
      </c>
      <c r="AC679" s="2">
        <f t="shared" si="79"/>
        <v>-4.0396830734258891E-3</v>
      </c>
      <c r="AF679" s="19">
        <f t="shared" si="73"/>
        <v>618</v>
      </c>
      <c r="AG679" s="21">
        <v>1.4098383494551276E-2</v>
      </c>
      <c r="AH679" s="21">
        <v>0.14836165936627177</v>
      </c>
    </row>
    <row r="680" spans="2:34" ht="17.850000000000001" customHeight="1">
      <c r="B680" s="4">
        <v>44610</v>
      </c>
      <c r="C680" s="5">
        <v>1497.55</v>
      </c>
      <c r="D680" s="9">
        <f t="shared" si="74"/>
        <v>-2.7009975007688817E-2</v>
      </c>
      <c r="G680" s="4">
        <v>44610</v>
      </c>
      <c r="H680" s="5">
        <v>1570.2</v>
      </c>
      <c r="I680" s="9">
        <f t="shared" si="75"/>
        <v>-1.7424683283786328E-2</v>
      </c>
      <c r="L680" s="4">
        <v>44610</v>
      </c>
      <c r="M680" s="3">
        <v>336.5</v>
      </c>
      <c r="N680" s="9">
        <f t="shared" si="76"/>
        <v>-1.0494516536865225E-2</v>
      </c>
      <c r="Q680" s="4">
        <v>44610</v>
      </c>
      <c r="R680" s="5">
        <v>2418.15</v>
      </c>
      <c r="S680" s="9">
        <f t="shared" si="77"/>
        <v>-3.5565351610215255E-2</v>
      </c>
      <c r="V680" s="4">
        <v>44610</v>
      </c>
      <c r="W680" s="3">
        <v>14.15</v>
      </c>
      <c r="X680" s="9">
        <f t="shared" si="78"/>
        <v>0</v>
      </c>
      <c r="AA680" s="4">
        <v>44610</v>
      </c>
      <c r="AB680" s="5">
        <v>17276.3</v>
      </c>
      <c r="AC680" s="2">
        <f t="shared" si="79"/>
        <v>-1.6367420349265715E-3</v>
      </c>
      <c r="AF680" s="19">
        <f t="shared" si="73"/>
        <v>619</v>
      </c>
      <c r="AG680" s="21">
        <v>1.4001266287291073E-2</v>
      </c>
      <c r="AH680" s="21">
        <v>0.12199735021644717</v>
      </c>
    </row>
    <row r="681" spans="2:34" ht="17.850000000000001" customHeight="1">
      <c r="B681" s="4">
        <v>44609</v>
      </c>
      <c r="C681" s="5">
        <v>1538.55</v>
      </c>
      <c r="D681" s="9">
        <f t="shared" si="74"/>
        <v>-4.5549032005470426E-2</v>
      </c>
      <c r="G681" s="4">
        <v>44609</v>
      </c>
      <c r="H681" s="5">
        <v>1597.8</v>
      </c>
      <c r="I681" s="9">
        <f t="shared" si="75"/>
        <v>-8.0722259708103112E-3</v>
      </c>
      <c r="L681" s="4">
        <v>44609</v>
      </c>
      <c r="M681" s="3">
        <v>340.05</v>
      </c>
      <c r="N681" s="9">
        <f t="shared" si="76"/>
        <v>-1.9943888354056191E-2</v>
      </c>
      <c r="Q681" s="4">
        <v>44609</v>
      </c>
      <c r="R681" s="5">
        <v>2505.6999999999998</v>
      </c>
      <c r="S681" s="9">
        <f t="shared" si="77"/>
        <v>-2.5979579626418184E-2</v>
      </c>
      <c r="V681" s="4">
        <v>44609</v>
      </c>
      <c r="W681" s="3">
        <v>14.15</v>
      </c>
      <c r="X681" s="9">
        <f t="shared" si="78"/>
        <v>-4.49125566808228E-2</v>
      </c>
      <c r="AA681" s="4">
        <v>44609</v>
      </c>
      <c r="AB681" s="5">
        <v>17304.599999999999</v>
      </c>
      <c r="AC681" s="2">
        <f t="shared" si="79"/>
        <v>-1.0165537396252585E-3</v>
      </c>
      <c r="AF681" s="19">
        <f t="shared" si="73"/>
        <v>620</v>
      </c>
      <c r="AG681" s="21">
        <v>1.5636007036795456E-2</v>
      </c>
      <c r="AH681" s="21">
        <v>0.13833832630488091</v>
      </c>
    </row>
    <row r="682" spans="2:34" ht="17.850000000000001" customHeight="1">
      <c r="B682" s="4">
        <v>44608</v>
      </c>
      <c r="C682" s="5">
        <v>1610.25</v>
      </c>
      <c r="D682" s="9">
        <f t="shared" si="74"/>
        <v>-2.4234314836530903E-2</v>
      </c>
      <c r="G682" s="4">
        <v>44608</v>
      </c>
      <c r="H682" s="5">
        <v>1610.75</v>
      </c>
      <c r="I682" s="9">
        <f t="shared" si="75"/>
        <v>-2.189117706103336E-2</v>
      </c>
      <c r="L682" s="4">
        <v>44608</v>
      </c>
      <c r="M682" s="3">
        <v>346.9</v>
      </c>
      <c r="N682" s="9">
        <f t="shared" si="76"/>
        <v>1.7594056166909521E-2</v>
      </c>
      <c r="Q682" s="4">
        <v>44608</v>
      </c>
      <c r="R682" s="5">
        <v>2571.65</v>
      </c>
      <c r="S682" s="9">
        <f t="shared" si="77"/>
        <v>-5.1661862325746641E-3</v>
      </c>
      <c r="V682" s="4">
        <v>44608</v>
      </c>
      <c r="W682" s="3">
        <v>14.8</v>
      </c>
      <c r="X682" s="9">
        <f t="shared" si="78"/>
        <v>1.70361871525678E-2</v>
      </c>
      <c r="AA682" s="4">
        <v>44608</v>
      </c>
      <c r="AB682" s="5">
        <v>17322.2</v>
      </c>
      <c r="AC682" s="2">
        <f t="shared" si="79"/>
        <v>-1.7447909452098886E-3</v>
      </c>
      <c r="AF682" s="19">
        <f t="shared" si="73"/>
        <v>621</v>
      </c>
      <c r="AG682" s="21">
        <v>1.706857139960628E-2</v>
      </c>
      <c r="AH682" s="21">
        <v>0.20639261410340862</v>
      </c>
    </row>
    <row r="683" spans="2:34" ht="17.850000000000001" customHeight="1">
      <c r="B683" s="4">
        <v>44607</v>
      </c>
      <c r="C683" s="5">
        <v>1649.75</v>
      </c>
      <c r="D683" s="9">
        <f t="shared" si="74"/>
        <v>5.5617326948816173E-3</v>
      </c>
      <c r="G683" s="4">
        <v>44607</v>
      </c>
      <c r="H683" s="5">
        <v>1646.4</v>
      </c>
      <c r="I683" s="9">
        <f t="shared" si="75"/>
        <v>3.0119880413357586E-2</v>
      </c>
      <c r="L683" s="4">
        <v>44607</v>
      </c>
      <c r="M683" s="3">
        <v>340.85</v>
      </c>
      <c r="N683" s="9">
        <f t="shared" si="76"/>
        <v>-1.4851758136025701E-2</v>
      </c>
      <c r="Q683" s="4">
        <v>44607</v>
      </c>
      <c r="R683" s="5">
        <v>2584.9699999999998</v>
      </c>
      <c r="S683" s="9">
        <f t="shared" si="77"/>
        <v>3.1485049972774168E-2</v>
      </c>
      <c r="V683" s="4">
        <v>44607</v>
      </c>
      <c r="W683" s="3">
        <v>14.55</v>
      </c>
      <c r="X683" s="9">
        <f t="shared" si="78"/>
        <v>-4.3704434234729063E-2</v>
      </c>
      <c r="AA683" s="4">
        <v>44607</v>
      </c>
      <c r="AB683" s="5">
        <v>17352.45</v>
      </c>
      <c r="AC683" s="2">
        <f t="shared" si="79"/>
        <v>2.9810441021687707E-2</v>
      </c>
      <c r="AF683" s="19">
        <f t="shared" si="73"/>
        <v>622</v>
      </c>
      <c r="AG683" s="21">
        <v>1.5254382950938625E-2</v>
      </c>
      <c r="AH683" s="21">
        <v>3.7716354746345382E-2</v>
      </c>
    </row>
    <row r="684" spans="2:34" ht="17.850000000000001" customHeight="1">
      <c r="B684" s="4">
        <v>44606</v>
      </c>
      <c r="C684" s="5">
        <v>1640.6</v>
      </c>
      <c r="D684" s="9">
        <f t="shared" si="74"/>
        <v>-2.5486177327601629E-2</v>
      </c>
      <c r="G684" s="4">
        <v>44606</v>
      </c>
      <c r="H684" s="5">
        <v>1597.55</v>
      </c>
      <c r="I684" s="9">
        <f t="shared" si="75"/>
        <v>-1.4294392113661894E-2</v>
      </c>
      <c r="L684" s="4">
        <v>44606</v>
      </c>
      <c r="M684" s="3">
        <v>345.95</v>
      </c>
      <c r="N684" s="9">
        <f t="shared" si="76"/>
        <v>-3.7724269014314235E-2</v>
      </c>
      <c r="Q684" s="4">
        <v>44606</v>
      </c>
      <c r="R684" s="5">
        <v>2504.85</v>
      </c>
      <c r="S684" s="9">
        <f t="shared" si="77"/>
        <v>-6.775802621593937E-3</v>
      </c>
      <c r="V684" s="4">
        <v>44606</v>
      </c>
      <c r="W684" s="3">
        <v>15.2</v>
      </c>
      <c r="X684" s="9">
        <f t="shared" si="78"/>
        <v>-4.8163401378622898E-2</v>
      </c>
      <c r="AA684" s="4">
        <v>44606</v>
      </c>
      <c r="AB684" s="5">
        <v>16842.8</v>
      </c>
      <c r="AC684" s="2">
        <f t="shared" si="79"/>
        <v>-3.1094737081558063E-2</v>
      </c>
      <c r="AF684" s="19">
        <f t="shared" si="73"/>
        <v>623</v>
      </c>
      <c r="AG684" s="21">
        <v>1.7738206245001095E-2</v>
      </c>
      <c r="AH684" s="21">
        <v>0.21414212411512562</v>
      </c>
    </row>
    <row r="685" spans="2:34" ht="17.850000000000001" customHeight="1">
      <c r="B685" s="4">
        <v>44603</v>
      </c>
      <c r="C685" s="5">
        <v>1682.95</v>
      </c>
      <c r="D685" s="9">
        <f t="shared" si="74"/>
        <v>-6.2477141886294579E-2</v>
      </c>
      <c r="G685" s="4">
        <v>44603</v>
      </c>
      <c r="H685" s="5">
        <v>1620.55</v>
      </c>
      <c r="I685" s="9">
        <f t="shared" si="75"/>
        <v>-2.9908316825655805E-2</v>
      </c>
      <c r="L685" s="4">
        <v>44603</v>
      </c>
      <c r="M685" s="3">
        <v>359.25</v>
      </c>
      <c r="N685" s="9">
        <f t="shared" si="76"/>
        <v>1.8109637881016829E-3</v>
      </c>
      <c r="Q685" s="4">
        <v>44603</v>
      </c>
      <c r="R685" s="5">
        <v>2521.88</v>
      </c>
      <c r="S685" s="9">
        <f t="shared" si="77"/>
        <v>-1.9690815255990333E-2</v>
      </c>
      <c r="V685" s="4">
        <v>44603</v>
      </c>
      <c r="W685" s="3">
        <v>15.95</v>
      </c>
      <c r="X685" s="9">
        <f t="shared" si="78"/>
        <v>-1.2461220437811889E-2</v>
      </c>
      <c r="AA685" s="4">
        <v>44603</v>
      </c>
      <c r="AB685" s="5">
        <v>17374.75</v>
      </c>
      <c r="AC685" s="2">
        <f t="shared" si="79"/>
        <v>-1.3213230321500876E-2</v>
      </c>
      <c r="AF685" s="19">
        <f t="shared" si="73"/>
        <v>624</v>
      </c>
      <c r="AG685" s="21">
        <v>1.9625067380662897E-2</v>
      </c>
      <c r="AH685" s="21">
        <v>0.16545509642970962</v>
      </c>
    </row>
    <row r="686" spans="2:34" ht="17.850000000000001" customHeight="1">
      <c r="B686" s="4">
        <v>44602</v>
      </c>
      <c r="C686" s="5">
        <v>1791.45</v>
      </c>
      <c r="D686" s="9">
        <f t="shared" si="74"/>
        <v>-4.7890944936928546E-3</v>
      </c>
      <c r="G686" s="4">
        <v>44602</v>
      </c>
      <c r="H686" s="5">
        <v>1669.75</v>
      </c>
      <c r="I686" s="9">
        <f t="shared" si="75"/>
        <v>1.3232849724255712E-2</v>
      </c>
      <c r="L686" s="4">
        <v>44602</v>
      </c>
      <c r="M686" s="3">
        <v>358.6</v>
      </c>
      <c r="N686" s="9">
        <f t="shared" si="76"/>
        <v>-2.7847414264326599E-3</v>
      </c>
      <c r="Q686" s="4">
        <v>44602</v>
      </c>
      <c r="R686" s="5">
        <v>2572.0300000000002</v>
      </c>
      <c r="S686" s="9">
        <f t="shared" si="77"/>
        <v>4.1805282836608953E-3</v>
      </c>
      <c r="V686" s="4">
        <v>44602</v>
      </c>
      <c r="W686" s="3">
        <v>16.149999999999999</v>
      </c>
      <c r="X686" s="9">
        <f t="shared" si="78"/>
        <v>-5.1293294387550578E-2</v>
      </c>
      <c r="AA686" s="4">
        <v>44602</v>
      </c>
      <c r="AB686" s="5">
        <v>17605.849999999999</v>
      </c>
      <c r="AC686" s="2">
        <f t="shared" si="79"/>
        <v>8.1010661276622389E-3</v>
      </c>
      <c r="AF686" s="19">
        <f t="shared" si="73"/>
        <v>625</v>
      </c>
      <c r="AG686" s="21">
        <v>1.4823870804360557E-2</v>
      </c>
      <c r="AH686" s="21">
        <v>0.18046400967687959</v>
      </c>
    </row>
    <row r="687" spans="2:34" ht="17.850000000000001" customHeight="1">
      <c r="B687" s="4">
        <v>44601</v>
      </c>
      <c r="C687" s="5">
        <v>1800.05</v>
      </c>
      <c r="D687" s="9">
        <f t="shared" si="74"/>
        <v>-1.1104634549410309E-3</v>
      </c>
      <c r="G687" s="4">
        <v>44601</v>
      </c>
      <c r="H687" s="5">
        <v>1647.8</v>
      </c>
      <c r="I687" s="9">
        <f t="shared" si="75"/>
        <v>1.81575435143497E-2</v>
      </c>
      <c r="L687" s="4">
        <v>44601</v>
      </c>
      <c r="M687" s="3">
        <v>359.6</v>
      </c>
      <c r="N687" s="9">
        <f t="shared" si="76"/>
        <v>8.3460847799229887E-4</v>
      </c>
      <c r="Q687" s="4">
        <v>44601</v>
      </c>
      <c r="R687" s="5">
        <v>2561.3000000000002</v>
      </c>
      <c r="S687" s="9">
        <f t="shared" si="77"/>
        <v>2.3424530053618085E-2</v>
      </c>
      <c r="V687" s="4">
        <v>44601</v>
      </c>
      <c r="W687" s="3">
        <v>17</v>
      </c>
      <c r="X687" s="9">
        <f t="shared" si="78"/>
        <v>-3.4685557987890102E-2</v>
      </c>
      <c r="AA687" s="4">
        <v>44601</v>
      </c>
      <c r="AB687" s="5">
        <v>17463.8</v>
      </c>
      <c r="AC687" s="2">
        <f t="shared" si="79"/>
        <v>1.1347480211462859E-2</v>
      </c>
      <c r="AF687" s="19">
        <f t="shared" si="73"/>
        <v>626</v>
      </c>
      <c r="AG687" s="21">
        <v>1.6138797222716085E-2</v>
      </c>
      <c r="AH687" s="21">
        <v>0.12137594385605328</v>
      </c>
    </row>
    <row r="688" spans="2:34" ht="17.850000000000001" customHeight="1">
      <c r="B688" s="4">
        <v>44600</v>
      </c>
      <c r="C688" s="5">
        <v>1802.05</v>
      </c>
      <c r="D688" s="9">
        <f t="shared" si="74"/>
        <v>-6.1407583982758642E-3</v>
      </c>
      <c r="G688" s="4">
        <v>44600</v>
      </c>
      <c r="H688" s="5">
        <v>1618.15</v>
      </c>
      <c r="I688" s="9">
        <f t="shared" si="75"/>
        <v>8.4090170475844671E-3</v>
      </c>
      <c r="L688" s="4">
        <v>44600</v>
      </c>
      <c r="M688" s="3">
        <v>359.3</v>
      </c>
      <c r="N688" s="9">
        <f t="shared" si="76"/>
        <v>-7.2102364502235798E-3</v>
      </c>
      <c r="Q688" s="4">
        <v>44600</v>
      </c>
      <c r="R688" s="5">
        <v>2502</v>
      </c>
      <c r="S688" s="9">
        <f t="shared" si="77"/>
        <v>-6.9899021042653144E-3</v>
      </c>
      <c r="V688" s="4">
        <v>44600</v>
      </c>
      <c r="W688" s="3">
        <v>17.600000000000001</v>
      </c>
      <c r="X688" s="9">
        <f t="shared" si="78"/>
        <v>-4.9871830040172982E-2</v>
      </c>
      <c r="AA688" s="4">
        <v>44600</v>
      </c>
      <c r="AB688" s="5">
        <v>17266.75</v>
      </c>
      <c r="AC688" s="2">
        <f t="shared" si="79"/>
        <v>3.0829177834033228E-3</v>
      </c>
      <c r="AF688" s="19">
        <f t="shared" si="73"/>
        <v>627</v>
      </c>
      <c r="AG688" s="21">
        <v>1.3942736379226287E-2</v>
      </c>
      <c r="AH688" s="21">
        <v>9.5221393009656125E-2</v>
      </c>
    </row>
    <row r="689" spans="2:34" ht="17.850000000000001" customHeight="1">
      <c r="B689" s="4">
        <v>44599</v>
      </c>
      <c r="C689" s="5">
        <v>1813.15</v>
      </c>
      <c r="D689" s="9">
        <f t="shared" si="74"/>
        <v>-9.2503027060113104E-3</v>
      </c>
      <c r="G689" s="4">
        <v>44599</v>
      </c>
      <c r="H689" s="5">
        <v>1604.6</v>
      </c>
      <c r="I689" s="9">
        <f t="shared" si="75"/>
        <v>-2.489731150413046E-3</v>
      </c>
      <c r="L689" s="4">
        <v>44599</v>
      </c>
      <c r="M689" s="3">
        <v>361.9</v>
      </c>
      <c r="N689" s="9">
        <f t="shared" si="76"/>
        <v>-3.1726352565590969E-3</v>
      </c>
      <c r="Q689" s="4">
        <v>44599</v>
      </c>
      <c r="R689" s="5">
        <v>2519.5500000000002</v>
      </c>
      <c r="S689" s="9">
        <f t="shared" si="77"/>
        <v>-8.595446974493293E-3</v>
      </c>
      <c r="V689" s="4">
        <v>44599</v>
      </c>
      <c r="W689" s="3">
        <v>18.5</v>
      </c>
      <c r="X689" s="9">
        <f t="shared" si="78"/>
        <v>4.7034948704973434E-2</v>
      </c>
      <c r="AA689" s="4">
        <v>44599</v>
      </c>
      <c r="AB689" s="5">
        <v>17213.599999999999</v>
      </c>
      <c r="AC689" s="2">
        <f t="shared" si="79"/>
        <v>-1.7432106933369305E-2</v>
      </c>
      <c r="AF689" s="19">
        <f t="shared" si="73"/>
        <v>628</v>
      </c>
      <c r="AG689" s="21">
        <v>1.6486927633622521E-2</v>
      </c>
      <c r="AH689" s="21">
        <v>0.24801004845731164</v>
      </c>
    </row>
    <row r="690" spans="2:34" ht="17.850000000000001" customHeight="1">
      <c r="B690" s="4">
        <v>44596</v>
      </c>
      <c r="C690" s="5">
        <v>1830</v>
      </c>
      <c r="D690" s="9">
        <f t="shared" si="74"/>
        <v>-1.4646315517239189E-2</v>
      </c>
      <c r="G690" s="4">
        <v>44596</v>
      </c>
      <c r="H690" s="5">
        <v>1608.6</v>
      </c>
      <c r="I690" s="9">
        <f t="shared" si="75"/>
        <v>6.0483426785938859E-3</v>
      </c>
      <c r="L690" s="4">
        <v>44596</v>
      </c>
      <c r="M690" s="3">
        <v>363.05</v>
      </c>
      <c r="N690" s="9">
        <f t="shared" si="76"/>
        <v>-9.321520545603354E-3</v>
      </c>
      <c r="Q690" s="4">
        <v>44596</v>
      </c>
      <c r="R690" s="5">
        <v>2541.3000000000002</v>
      </c>
      <c r="S690" s="9">
        <f t="shared" si="77"/>
        <v>-1.9657562097606478E-2</v>
      </c>
      <c r="V690" s="4">
        <v>44596</v>
      </c>
      <c r="W690" s="3">
        <v>17.649999999999999</v>
      </c>
      <c r="X690" s="9">
        <f t="shared" si="78"/>
        <v>4.638512658093491E-2</v>
      </c>
      <c r="AA690" s="4">
        <v>44596</v>
      </c>
      <c r="AB690" s="5">
        <v>17516.3</v>
      </c>
      <c r="AC690" s="2">
        <f t="shared" si="79"/>
        <v>-2.5031016732770949E-3</v>
      </c>
      <c r="AF690" s="19">
        <f t="shared" si="73"/>
        <v>629</v>
      </c>
      <c r="AG690" s="21">
        <v>1.6498238252186184E-2</v>
      </c>
      <c r="AH690" s="21">
        <v>0.22236990306563514</v>
      </c>
    </row>
    <row r="691" spans="2:34" ht="17.850000000000001" customHeight="1">
      <c r="B691" s="4">
        <v>44595</v>
      </c>
      <c r="C691" s="5">
        <v>1857</v>
      </c>
      <c r="D691" s="9">
        <f t="shared" si="74"/>
        <v>-1.6608750051780669E-2</v>
      </c>
      <c r="G691" s="4">
        <v>44595</v>
      </c>
      <c r="H691" s="5">
        <v>1598.9</v>
      </c>
      <c r="I691" s="9">
        <f t="shared" si="75"/>
        <v>-1.2813102367089581E-3</v>
      </c>
      <c r="L691" s="4">
        <v>44595</v>
      </c>
      <c r="M691" s="3">
        <v>366.45</v>
      </c>
      <c r="N691" s="9">
        <f t="shared" si="76"/>
        <v>-1.2272449893771594E-3</v>
      </c>
      <c r="Q691" s="4">
        <v>44595</v>
      </c>
      <c r="R691" s="5">
        <v>2591.75</v>
      </c>
      <c r="S691" s="9">
        <f t="shared" si="77"/>
        <v>-1.7661195467991969E-2</v>
      </c>
      <c r="V691" s="4">
        <v>44595</v>
      </c>
      <c r="W691" s="3">
        <v>16.850000000000001</v>
      </c>
      <c r="X691" s="9">
        <f t="shared" si="78"/>
        <v>4.8641807222345866E-2</v>
      </c>
      <c r="AA691" s="4">
        <v>44595</v>
      </c>
      <c r="AB691" s="5">
        <v>17560.2</v>
      </c>
      <c r="AC691" s="2">
        <f t="shared" si="79"/>
        <v>-1.2439252422007897E-2</v>
      </c>
      <c r="AF691" s="19">
        <f t="shared" si="73"/>
        <v>630</v>
      </c>
      <c r="AG691" s="21">
        <v>1.5517362311782206E-2</v>
      </c>
      <c r="AH691" s="21">
        <v>0.1412437605300963</v>
      </c>
    </row>
    <row r="692" spans="2:34" ht="17.850000000000001" customHeight="1">
      <c r="B692" s="4">
        <v>44594</v>
      </c>
      <c r="C692" s="5">
        <v>1888.1</v>
      </c>
      <c r="D692" s="9">
        <f t="shared" si="74"/>
        <v>-1.5876379287407198E-3</v>
      </c>
      <c r="G692" s="4">
        <v>44594</v>
      </c>
      <c r="H692" s="5">
        <v>1600.95</v>
      </c>
      <c r="I692" s="9">
        <f t="shared" si="75"/>
        <v>-9.3650503192245016E-4</v>
      </c>
      <c r="L692" s="4">
        <v>44594</v>
      </c>
      <c r="M692" s="3">
        <v>366.9</v>
      </c>
      <c r="N692" s="9">
        <f t="shared" si="76"/>
        <v>2.0462458541576417E-3</v>
      </c>
      <c r="Q692" s="4">
        <v>44594</v>
      </c>
      <c r="R692" s="5">
        <v>2637.93</v>
      </c>
      <c r="S692" s="9">
        <f t="shared" si="77"/>
        <v>2.1345024627153705E-2</v>
      </c>
      <c r="V692" s="4">
        <v>44594</v>
      </c>
      <c r="W692" s="3">
        <v>16.05</v>
      </c>
      <c r="X692" s="9">
        <f t="shared" si="78"/>
        <v>3.4868825650824074E-2</v>
      </c>
      <c r="AA692" s="4">
        <v>44594</v>
      </c>
      <c r="AB692" s="5">
        <v>17780</v>
      </c>
      <c r="AC692" s="2">
        <f t="shared" si="79"/>
        <v>1.1491534770912802E-2</v>
      </c>
      <c r="AF692" s="19">
        <f t="shared" si="73"/>
        <v>631</v>
      </c>
      <c r="AG692" s="21">
        <v>1.6610033781798483E-2</v>
      </c>
      <c r="AH692" s="21">
        <v>0.16324674554771032</v>
      </c>
    </row>
    <row r="693" spans="2:34" ht="17.850000000000001" customHeight="1">
      <c r="B693" s="4">
        <v>44593</v>
      </c>
      <c r="C693" s="5">
        <v>1891.1</v>
      </c>
      <c r="D693" s="9">
        <f t="shared" si="74"/>
        <v>-1.2663385470481547E-2</v>
      </c>
      <c r="G693" s="4">
        <v>44593</v>
      </c>
      <c r="H693" s="5">
        <v>1602.45</v>
      </c>
      <c r="I693" s="9">
        <f t="shared" si="75"/>
        <v>8.8379665154330218E-3</v>
      </c>
      <c r="L693" s="4">
        <v>44593</v>
      </c>
      <c r="M693" s="3">
        <v>366.15</v>
      </c>
      <c r="N693" s="9">
        <f t="shared" si="76"/>
        <v>-4.0958427769000684E-4</v>
      </c>
      <c r="Q693" s="4">
        <v>44593</v>
      </c>
      <c r="R693" s="5">
        <v>2582.2199999999998</v>
      </c>
      <c r="S693" s="9">
        <f t="shared" si="77"/>
        <v>3.2738834406063469E-2</v>
      </c>
      <c r="V693" s="4">
        <v>44593</v>
      </c>
      <c r="W693" s="3">
        <v>15.5</v>
      </c>
      <c r="X693" s="9">
        <f t="shared" si="78"/>
        <v>4.6212843155131411E-2</v>
      </c>
      <c r="AA693" s="4">
        <v>44593</v>
      </c>
      <c r="AB693" s="5">
        <v>17576.849999999999</v>
      </c>
      <c r="AC693" s="2">
        <f t="shared" si="79"/>
        <v>1.3575374518897244E-2</v>
      </c>
      <c r="AF693" s="19">
        <f t="shared" si="73"/>
        <v>632</v>
      </c>
      <c r="AG693" s="21">
        <v>1.4795688621559748E-2</v>
      </c>
      <c r="AH693" s="21">
        <v>0.19777263661035741</v>
      </c>
    </row>
    <row r="694" spans="2:34" ht="17.850000000000001" customHeight="1">
      <c r="B694" s="4">
        <v>44592</v>
      </c>
      <c r="C694" s="5">
        <v>1915.2</v>
      </c>
      <c r="D694" s="9">
        <f t="shared" si="74"/>
        <v>1.1368681684273647E-2</v>
      </c>
      <c r="G694" s="4">
        <v>44592</v>
      </c>
      <c r="H694" s="5">
        <v>1588.35</v>
      </c>
      <c r="I694" s="9">
        <f t="shared" si="75"/>
        <v>2.2056558446617559E-2</v>
      </c>
      <c r="L694" s="4">
        <v>44592</v>
      </c>
      <c r="M694" s="3">
        <v>366.3</v>
      </c>
      <c r="N694" s="9">
        <f t="shared" si="76"/>
        <v>-1.3649082120417838E-4</v>
      </c>
      <c r="Q694" s="4">
        <v>44592</v>
      </c>
      <c r="R694" s="5">
        <v>2499.0500000000002</v>
      </c>
      <c r="S694" s="9">
        <f t="shared" si="77"/>
        <v>3.4675248240958668E-2</v>
      </c>
      <c r="V694" s="4">
        <v>44592</v>
      </c>
      <c r="W694" s="3">
        <v>14.8</v>
      </c>
      <c r="X694" s="9">
        <f t="shared" si="78"/>
        <v>-2.666824708216118E-2</v>
      </c>
      <c r="AA694" s="4">
        <v>44592</v>
      </c>
      <c r="AB694" s="5">
        <v>17339.849999999999</v>
      </c>
      <c r="AC694" s="2">
        <f t="shared" si="79"/>
        <v>1.3814828701121379E-2</v>
      </c>
      <c r="AF694" s="19">
        <f t="shared" si="73"/>
        <v>633</v>
      </c>
      <c r="AG694" s="21">
        <v>1.5696624439472728E-2</v>
      </c>
      <c r="AH694" s="21">
        <v>0.18945666764844027</v>
      </c>
    </row>
    <row r="695" spans="2:34" ht="17.850000000000001" customHeight="1">
      <c r="B695" s="4">
        <v>44589</v>
      </c>
      <c r="C695" s="5">
        <v>1893.55</v>
      </c>
      <c r="D695" s="9">
        <f t="shared" si="74"/>
        <v>2.8742151819387413E-2</v>
      </c>
      <c r="G695" s="4">
        <v>44589</v>
      </c>
      <c r="H695" s="5">
        <v>1553.7</v>
      </c>
      <c r="I695" s="9">
        <f t="shared" si="75"/>
        <v>1.1359896908399128E-2</v>
      </c>
      <c r="L695" s="4">
        <v>44589</v>
      </c>
      <c r="M695" s="3">
        <v>366.35</v>
      </c>
      <c r="N695" s="9">
        <f t="shared" si="76"/>
        <v>2.8702268047360352E-3</v>
      </c>
      <c r="Q695" s="4">
        <v>44589</v>
      </c>
      <c r="R695" s="5">
        <v>2413.88</v>
      </c>
      <c r="S695" s="9">
        <f t="shared" si="77"/>
        <v>5.7046810640378566E-2</v>
      </c>
      <c r="V695" s="4">
        <v>44589</v>
      </c>
      <c r="W695" s="3">
        <v>15.2</v>
      </c>
      <c r="X695" s="9">
        <f t="shared" si="78"/>
        <v>2.6668247082161273E-2</v>
      </c>
      <c r="AA695" s="4">
        <v>44589</v>
      </c>
      <c r="AB695" s="5">
        <v>17101.95</v>
      </c>
      <c r="AC695" s="2">
        <f t="shared" si="79"/>
        <v>-4.7936257388604811E-4</v>
      </c>
      <c r="AF695" s="19">
        <f t="shared" si="73"/>
        <v>634</v>
      </c>
      <c r="AG695" s="21">
        <v>1.3883022578831375E-2</v>
      </c>
      <c r="AH695" s="21">
        <v>9.3494213002215845E-2</v>
      </c>
    </row>
    <row r="696" spans="2:34" ht="17.850000000000001" customHeight="1">
      <c r="B696" s="4">
        <v>44588</v>
      </c>
      <c r="C696" s="5">
        <v>1839.9</v>
      </c>
      <c r="D696" s="9">
        <f t="shared" si="74"/>
        <v>-3.1744766392271038E-3</v>
      </c>
      <c r="G696" s="4">
        <v>44588</v>
      </c>
      <c r="H696" s="5">
        <v>1536.15</v>
      </c>
      <c r="I696" s="9">
        <f t="shared" si="75"/>
        <v>-2.0904215589009702E-2</v>
      </c>
      <c r="L696" s="4">
        <v>44588</v>
      </c>
      <c r="M696" s="3">
        <v>365.3</v>
      </c>
      <c r="N696" s="9">
        <f t="shared" si="76"/>
        <v>-1.5078734381330314E-2</v>
      </c>
      <c r="Q696" s="4">
        <v>44588</v>
      </c>
      <c r="R696" s="5">
        <v>2280.0300000000002</v>
      </c>
      <c r="S696" s="9">
        <f t="shared" si="77"/>
        <v>-9.2414082437754549E-2</v>
      </c>
      <c r="V696" s="4">
        <v>44588</v>
      </c>
      <c r="W696" s="3">
        <v>14.8</v>
      </c>
      <c r="X696" s="9">
        <f t="shared" si="78"/>
        <v>3.3840979842404942E-3</v>
      </c>
      <c r="AA696" s="4">
        <v>44588</v>
      </c>
      <c r="AB696" s="5">
        <v>17110.150000000001</v>
      </c>
      <c r="AC696" s="2">
        <f t="shared" si="79"/>
        <v>-9.7592674103367961E-3</v>
      </c>
      <c r="AF696" s="19">
        <f t="shared" si="73"/>
        <v>635</v>
      </c>
      <c r="AG696" s="21">
        <v>1.7045886195832836E-2</v>
      </c>
      <c r="AH696" s="21">
        <v>-5.054058778120709E-2</v>
      </c>
    </row>
    <row r="697" spans="2:34" ht="17.850000000000001" customHeight="1">
      <c r="B697" s="4">
        <v>44586</v>
      </c>
      <c r="C697" s="5">
        <v>1845.75</v>
      </c>
      <c r="D697" s="9">
        <f t="shared" si="74"/>
        <v>1.7930346163727601E-2</v>
      </c>
      <c r="G697" s="4">
        <v>44586</v>
      </c>
      <c r="H697" s="5">
        <v>1568.6</v>
      </c>
      <c r="I697" s="9">
        <f t="shared" si="75"/>
        <v>3.1242930286841254E-2</v>
      </c>
      <c r="L697" s="4">
        <v>44586</v>
      </c>
      <c r="M697" s="3">
        <v>370.85</v>
      </c>
      <c r="N697" s="9">
        <f t="shared" si="76"/>
        <v>2.1394833917716311E-2</v>
      </c>
      <c r="Q697" s="4">
        <v>44586</v>
      </c>
      <c r="R697" s="5">
        <v>2500.7800000000002</v>
      </c>
      <c r="S697" s="9">
        <f t="shared" si="77"/>
        <v>-0.15542603947281108</v>
      </c>
      <c r="V697" s="4">
        <v>44586</v>
      </c>
      <c r="W697" s="3">
        <v>14.75</v>
      </c>
      <c r="X697" s="9">
        <f t="shared" si="78"/>
        <v>-3.3336420267591836E-2</v>
      </c>
      <c r="AA697" s="4">
        <v>44586</v>
      </c>
      <c r="AB697" s="5">
        <v>17277.95</v>
      </c>
      <c r="AC697" s="2">
        <f t="shared" si="79"/>
        <v>7.4854279782373646E-3</v>
      </c>
      <c r="AF697" s="19">
        <f t="shared" si="73"/>
        <v>636</v>
      </c>
      <c r="AG697" s="21">
        <v>1.4284679984147054E-2</v>
      </c>
      <c r="AH697" s="21">
        <v>-3.9751633423999455E-2</v>
      </c>
    </row>
    <row r="698" spans="2:34" ht="17.850000000000001" customHeight="1">
      <c r="B698" s="4">
        <v>44585</v>
      </c>
      <c r="C698" s="5">
        <v>1812.95</v>
      </c>
      <c r="D698" s="9">
        <f t="shared" si="74"/>
        <v>-3.6821615566656911E-2</v>
      </c>
      <c r="G698" s="4">
        <v>44585</v>
      </c>
      <c r="H698" s="5">
        <v>1520.35</v>
      </c>
      <c r="I698" s="9">
        <f t="shared" si="75"/>
        <v>-1.1119583453956892E-2</v>
      </c>
      <c r="L698" s="4">
        <v>44585</v>
      </c>
      <c r="M698" s="3">
        <v>363</v>
      </c>
      <c r="N698" s="9">
        <f t="shared" si="76"/>
        <v>-2.5565711138061123E-2</v>
      </c>
      <c r="Q698" s="4">
        <v>44585</v>
      </c>
      <c r="R698" s="5">
        <v>2921.3</v>
      </c>
      <c r="S698" s="9">
        <f t="shared" si="77"/>
        <v>-4.6771739861598188E-2</v>
      </c>
      <c r="V698" s="4">
        <v>44585</v>
      </c>
      <c r="W698" s="3">
        <v>15.25</v>
      </c>
      <c r="X698" s="9">
        <f t="shared" si="78"/>
        <v>-5.1129346522604244E-2</v>
      </c>
      <c r="AA698" s="4">
        <v>44585</v>
      </c>
      <c r="AB698" s="5">
        <v>17149.099999999999</v>
      </c>
      <c r="AC698" s="2">
        <f t="shared" si="79"/>
        <v>-2.6927165310979384E-2</v>
      </c>
      <c r="AF698" s="19">
        <f t="shared" si="73"/>
        <v>637</v>
      </c>
      <c r="AG698" s="21">
        <v>1.4887185964027461E-2</v>
      </c>
      <c r="AH698" s="21">
        <v>0.18202772226294689</v>
      </c>
    </row>
    <row r="699" spans="2:34" ht="17.850000000000001" customHeight="1">
      <c r="B699" s="4">
        <v>44582</v>
      </c>
      <c r="C699" s="5">
        <v>1880.95</v>
      </c>
      <c r="D699" s="9">
        <f t="shared" si="74"/>
        <v>6.0257207866725032E-3</v>
      </c>
      <c r="G699" s="4">
        <v>44582</v>
      </c>
      <c r="H699" s="5">
        <v>1537.35</v>
      </c>
      <c r="I699" s="9">
        <f t="shared" si="75"/>
        <v>-1.6834762907759437E-2</v>
      </c>
      <c r="L699" s="4">
        <v>44582</v>
      </c>
      <c r="M699" s="3">
        <v>372.4</v>
      </c>
      <c r="N699" s="9">
        <f t="shared" si="76"/>
        <v>-1.8754290447009818E-2</v>
      </c>
      <c r="Q699" s="4">
        <v>44582</v>
      </c>
      <c r="R699" s="5">
        <v>3061.18</v>
      </c>
      <c r="S699" s="9">
        <f t="shared" si="77"/>
        <v>-3.7152630734571514E-2</v>
      </c>
      <c r="V699" s="4">
        <v>44582</v>
      </c>
      <c r="W699" s="3">
        <v>16.05</v>
      </c>
      <c r="X699" s="9">
        <f t="shared" si="78"/>
        <v>-3.0677252247047006E-2</v>
      </c>
      <c r="AA699" s="4">
        <v>44582</v>
      </c>
      <c r="AB699" s="5">
        <v>17617.150000000001</v>
      </c>
      <c r="AC699" s="2">
        <f t="shared" si="79"/>
        <v>-7.9069449649056857E-3</v>
      </c>
      <c r="AF699" s="19">
        <f t="shared" si="73"/>
        <v>638</v>
      </c>
      <c r="AG699" s="21">
        <v>1.4615696566961729E-2</v>
      </c>
      <c r="AH699" s="21">
        <v>2.1419896999675309E-2</v>
      </c>
    </row>
    <row r="700" spans="2:34" ht="17.850000000000001" customHeight="1">
      <c r="B700" s="4">
        <v>44581</v>
      </c>
      <c r="C700" s="5">
        <v>1869.65</v>
      </c>
      <c r="D700" s="9">
        <f t="shared" si="74"/>
        <v>-2.7693103633929187E-2</v>
      </c>
      <c r="G700" s="4">
        <v>44581</v>
      </c>
      <c r="H700" s="5">
        <v>1563.45</v>
      </c>
      <c r="I700" s="9">
        <f t="shared" si="75"/>
        <v>-5.8989696432387769E-3</v>
      </c>
      <c r="L700" s="4">
        <v>44581</v>
      </c>
      <c r="M700" s="3">
        <v>379.45</v>
      </c>
      <c r="N700" s="9">
        <f t="shared" si="76"/>
        <v>1.5135711145025646E-2</v>
      </c>
      <c r="Q700" s="4">
        <v>44581</v>
      </c>
      <c r="R700" s="5">
        <v>3177.05</v>
      </c>
      <c r="S700" s="9">
        <f t="shared" si="77"/>
        <v>-8.9056322057566844E-3</v>
      </c>
      <c r="V700" s="4">
        <v>44581</v>
      </c>
      <c r="W700" s="3">
        <v>16.55</v>
      </c>
      <c r="X700" s="9">
        <f t="shared" si="78"/>
        <v>4.3216601499782452E-2</v>
      </c>
      <c r="AA700" s="4">
        <v>44581</v>
      </c>
      <c r="AB700" s="5">
        <v>17757</v>
      </c>
      <c r="AC700" s="2">
        <f t="shared" si="79"/>
        <v>-1.0163862100486327E-2</v>
      </c>
      <c r="AF700" s="19">
        <f t="shared" si="73"/>
        <v>639</v>
      </c>
      <c r="AG700" s="21">
        <v>1.4173997242530411E-2</v>
      </c>
      <c r="AH700" s="21">
        <v>0.1039849251471949</v>
      </c>
    </row>
    <row r="701" spans="2:34" ht="17.850000000000001" customHeight="1">
      <c r="B701" s="4">
        <v>44580</v>
      </c>
      <c r="C701" s="5">
        <v>1922.15</v>
      </c>
      <c r="D701" s="9">
        <f t="shared" si="74"/>
        <v>3.3351603389471709E-3</v>
      </c>
      <c r="G701" s="4">
        <v>44580</v>
      </c>
      <c r="H701" s="5">
        <v>1572.7</v>
      </c>
      <c r="I701" s="9">
        <f t="shared" si="75"/>
        <v>4.8761151509916431E-3</v>
      </c>
      <c r="L701" s="4">
        <v>44580</v>
      </c>
      <c r="M701" s="3">
        <v>373.75</v>
      </c>
      <c r="N701" s="9">
        <f t="shared" si="76"/>
        <v>-7.7292495668074305E-3</v>
      </c>
      <c r="Q701" s="4">
        <v>44580</v>
      </c>
      <c r="R701" s="5">
        <v>3205.47</v>
      </c>
      <c r="S701" s="9">
        <f t="shared" si="77"/>
        <v>-1.425770284005539E-2</v>
      </c>
      <c r="V701" s="4">
        <v>44580</v>
      </c>
      <c r="W701" s="3">
        <v>15.85</v>
      </c>
      <c r="X701" s="9">
        <f t="shared" si="78"/>
        <v>-1.5649771667127776E-2</v>
      </c>
      <c r="AA701" s="4">
        <v>44580</v>
      </c>
      <c r="AB701" s="5">
        <v>17938.400000000001</v>
      </c>
      <c r="AC701" s="2">
        <f t="shared" si="79"/>
        <v>-9.6890064780822838E-3</v>
      </c>
      <c r="AF701" s="19">
        <f t="shared" si="73"/>
        <v>640</v>
      </c>
      <c r="AG701" s="21">
        <v>1.5409353151452955E-2</v>
      </c>
      <c r="AH701" s="21">
        <v>1.7903535916539173E-2</v>
      </c>
    </row>
    <row r="702" spans="2:34" ht="17.850000000000001" customHeight="1">
      <c r="B702" s="4">
        <v>44579</v>
      </c>
      <c r="C702" s="5">
        <v>1915.75</v>
      </c>
      <c r="D702" s="9">
        <f t="shared" si="74"/>
        <v>-1.353193605879187E-2</v>
      </c>
      <c r="G702" s="4">
        <v>44579</v>
      </c>
      <c r="H702" s="5">
        <v>1565.05</v>
      </c>
      <c r="I702" s="9">
        <f t="shared" si="75"/>
        <v>-5.0986376028357558E-3</v>
      </c>
      <c r="L702" s="4">
        <v>44579</v>
      </c>
      <c r="M702" s="3">
        <v>376.65</v>
      </c>
      <c r="N702" s="9">
        <f t="shared" si="76"/>
        <v>-3.7100877325753102E-3</v>
      </c>
      <c r="Q702" s="4">
        <v>44579</v>
      </c>
      <c r="R702" s="5">
        <v>3251.5</v>
      </c>
      <c r="S702" s="9">
        <f t="shared" si="77"/>
        <v>-3.0375119680629305E-2</v>
      </c>
      <c r="V702" s="4">
        <v>44579</v>
      </c>
      <c r="W702" s="3">
        <v>16.100000000000001</v>
      </c>
      <c r="X702" s="9">
        <f t="shared" si="78"/>
        <v>2.834835500425513E-2</v>
      </c>
      <c r="AA702" s="4">
        <v>44579</v>
      </c>
      <c r="AB702" s="5">
        <v>18113.05</v>
      </c>
      <c r="AC702" s="2">
        <f t="shared" si="79"/>
        <v>-1.0710911914286183E-2</v>
      </c>
      <c r="AF702" s="19">
        <f t="shared" si="73"/>
        <v>641</v>
      </c>
      <c r="AG702" s="21">
        <v>1.4559214134967264E-2</v>
      </c>
      <c r="AH702" s="21">
        <v>-1.5300857831651471E-2</v>
      </c>
    </row>
    <row r="703" spans="2:34" ht="17.850000000000001" customHeight="1">
      <c r="B703" s="4">
        <v>44578</v>
      </c>
      <c r="C703" s="5">
        <v>1941.85</v>
      </c>
      <c r="D703" s="9">
        <f t="shared" si="74"/>
        <v>-4.6496776339102807E-3</v>
      </c>
      <c r="G703" s="4">
        <v>44578</v>
      </c>
      <c r="H703" s="5">
        <v>1573.05</v>
      </c>
      <c r="I703" s="9">
        <f t="shared" si="75"/>
        <v>1.1894624650187672E-2</v>
      </c>
      <c r="L703" s="4">
        <v>44578</v>
      </c>
      <c r="M703" s="3">
        <v>378.05</v>
      </c>
      <c r="N703" s="9">
        <f t="shared" si="76"/>
        <v>-4.2233136549638004E-3</v>
      </c>
      <c r="Q703" s="4">
        <v>44578</v>
      </c>
      <c r="R703" s="5">
        <v>3351.78</v>
      </c>
      <c r="S703" s="9">
        <f t="shared" si="77"/>
        <v>-8.9550044425414609E-3</v>
      </c>
      <c r="V703" s="4">
        <v>44578</v>
      </c>
      <c r="W703" s="3">
        <v>15.65</v>
      </c>
      <c r="X703" s="9">
        <f t="shared" si="78"/>
        <v>4.5759617149466761E-2</v>
      </c>
      <c r="AA703" s="4">
        <v>44578</v>
      </c>
      <c r="AB703" s="5">
        <v>18308.099999999999</v>
      </c>
      <c r="AC703" s="2">
        <f t="shared" si="79"/>
        <v>2.8634859715560308E-3</v>
      </c>
      <c r="AF703" s="19">
        <f t="shared" ref="AF703:AF766" si="80">AF702+1</f>
        <v>642</v>
      </c>
      <c r="AG703" s="21">
        <v>1.8094242741630427E-2</v>
      </c>
      <c r="AH703" s="21">
        <v>0.33011627971107244</v>
      </c>
    </row>
    <row r="704" spans="2:34" ht="17.850000000000001" customHeight="1">
      <c r="B704" s="4">
        <v>44575</v>
      </c>
      <c r="C704" s="5">
        <v>1950.9</v>
      </c>
      <c r="D704" s="9">
        <f t="shared" si="74"/>
        <v>4.5981816763315262E-3</v>
      </c>
      <c r="G704" s="4">
        <v>44575</v>
      </c>
      <c r="H704" s="5">
        <v>1554.45</v>
      </c>
      <c r="I704" s="9">
        <f t="shared" si="75"/>
        <v>5.2891405916385302E-3</v>
      </c>
      <c r="L704" s="4">
        <v>44575</v>
      </c>
      <c r="M704" s="3">
        <v>379.65</v>
      </c>
      <c r="N704" s="9">
        <f t="shared" si="76"/>
        <v>-1.5791554801595821E-3</v>
      </c>
      <c r="Q704" s="4">
        <v>44575</v>
      </c>
      <c r="R704" s="5">
        <v>3381.93</v>
      </c>
      <c r="S704" s="9">
        <f t="shared" si="77"/>
        <v>3.8899545846592626E-3</v>
      </c>
      <c r="V704" s="4">
        <v>44575</v>
      </c>
      <c r="W704" s="3">
        <v>14.95</v>
      </c>
      <c r="X704" s="9">
        <f t="shared" si="78"/>
        <v>4.7954393122035838E-2</v>
      </c>
      <c r="AA704" s="4">
        <v>44575</v>
      </c>
      <c r="AB704" s="5">
        <v>18255.75</v>
      </c>
      <c r="AC704" s="2">
        <f t="shared" si="79"/>
        <v>-1.1228708258463262E-4</v>
      </c>
      <c r="AF704" s="19">
        <f t="shared" si="80"/>
        <v>643</v>
      </c>
      <c r="AG704" s="21">
        <v>1.5131247568037813E-2</v>
      </c>
      <c r="AH704" s="21">
        <v>2.2842150783385501E-2</v>
      </c>
    </row>
    <row r="705" spans="2:34" ht="17.850000000000001" customHeight="1">
      <c r="B705" s="4">
        <v>44574</v>
      </c>
      <c r="C705" s="5">
        <v>1941.95</v>
      </c>
      <c r="D705" s="9">
        <f t="shared" si="74"/>
        <v>2.1522997089669454E-2</v>
      </c>
      <c r="G705" s="4">
        <v>44574</v>
      </c>
      <c r="H705" s="5">
        <v>1546.25</v>
      </c>
      <c r="I705" s="9">
        <f t="shared" si="75"/>
        <v>-6.1250997426296645E-3</v>
      </c>
      <c r="L705" s="4">
        <v>44574</v>
      </c>
      <c r="M705" s="3">
        <v>380.25</v>
      </c>
      <c r="N705" s="9">
        <f t="shared" si="76"/>
        <v>9.2087094582237513E-4</v>
      </c>
      <c r="Q705" s="4">
        <v>44574</v>
      </c>
      <c r="R705" s="5">
        <v>3368.8</v>
      </c>
      <c r="S705" s="9">
        <f t="shared" si="77"/>
        <v>-1.6559472282195946E-2</v>
      </c>
      <c r="V705" s="4">
        <v>44574</v>
      </c>
      <c r="W705" s="3">
        <v>14.25</v>
      </c>
      <c r="X705" s="9">
        <f t="shared" si="78"/>
        <v>-6.9930354909705254E-3</v>
      </c>
      <c r="AA705" s="4">
        <v>44574</v>
      </c>
      <c r="AB705" s="5">
        <v>18257.8</v>
      </c>
      <c r="AC705" s="2">
        <f t="shared" si="79"/>
        <v>2.4924505947533245E-3</v>
      </c>
      <c r="AF705" s="19">
        <f t="shared" si="80"/>
        <v>644</v>
      </c>
      <c r="AG705" s="21">
        <v>1.4999346037407326E-2</v>
      </c>
      <c r="AH705" s="21">
        <v>0.16086622519931759</v>
      </c>
    </row>
    <row r="706" spans="2:34" ht="17.850000000000001" customHeight="1">
      <c r="B706" s="4">
        <v>44573</v>
      </c>
      <c r="C706" s="5">
        <v>1900.6</v>
      </c>
      <c r="D706" s="9">
        <f t="shared" si="74"/>
        <v>-9.4662115930266983E-4</v>
      </c>
      <c r="G706" s="4">
        <v>44573</v>
      </c>
      <c r="H706" s="5">
        <v>1555.75</v>
      </c>
      <c r="I706" s="9">
        <f t="shared" si="75"/>
        <v>4.8025552172750001E-2</v>
      </c>
      <c r="L706" s="4">
        <v>44573</v>
      </c>
      <c r="M706" s="3">
        <v>379.9</v>
      </c>
      <c r="N706" s="9">
        <f t="shared" si="76"/>
        <v>-3.8095284166678417E-3</v>
      </c>
      <c r="Q706" s="4">
        <v>44573</v>
      </c>
      <c r="R706" s="5">
        <v>3425.05</v>
      </c>
      <c r="S706" s="9">
        <f t="shared" si="77"/>
        <v>5.1759781307670533E-2</v>
      </c>
      <c r="V706" s="4">
        <v>44573</v>
      </c>
      <c r="W706" s="3">
        <v>14.35</v>
      </c>
      <c r="X706" s="9">
        <f t="shared" si="78"/>
        <v>3.4904049397683459E-3</v>
      </c>
      <c r="AA706" s="4">
        <v>44573</v>
      </c>
      <c r="AB706" s="5">
        <v>18212.349999999999</v>
      </c>
      <c r="AC706" s="2">
        <f t="shared" si="79"/>
        <v>8.6357417794735106E-3</v>
      </c>
      <c r="AF706" s="19">
        <f t="shared" si="80"/>
        <v>645</v>
      </c>
      <c r="AG706" s="21">
        <v>1.4259202837919184E-2</v>
      </c>
      <c r="AH706" s="21">
        <v>-3.2675208934401775E-2</v>
      </c>
    </row>
    <row r="707" spans="2:34" ht="17.850000000000001" customHeight="1">
      <c r="B707" s="4">
        <v>44572</v>
      </c>
      <c r="C707" s="5">
        <v>1902.4</v>
      </c>
      <c r="D707" s="9">
        <f t="shared" si="74"/>
        <v>1.5868513171347659E-2</v>
      </c>
      <c r="G707" s="4">
        <v>44572</v>
      </c>
      <c r="H707" s="5">
        <v>1482.8</v>
      </c>
      <c r="I707" s="9">
        <f t="shared" si="75"/>
        <v>3.3708552431964758E-2</v>
      </c>
      <c r="L707" s="4">
        <v>44572</v>
      </c>
      <c r="M707" s="3">
        <v>381.35</v>
      </c>
      <c r="N707" s="9">
        <f t="shared" si="76"/>
        <v>-2.6219192599063324E-4</v>
      </c>
      <c r="Q707" s="4">
        <v>44572</v>
      </c>
      <c r="R707" s="5">
        <v>3252.28</v>
      </c>
      <c r="S707" s="9">
        <f t="shared" si="77"/>
        <v>-1.5768486874254809E-2</v>
      </c>
      <c r="V707" s="4">
        <v>44572</v>
      </c>
      <c r="W707" s="3">
        <v>14.3</v>
      </c>
      <c r="X707" s="9">
        <f t="shared" si="78"/>
        <v>-3.7740327982846968E-2</v>
      </c>
      <c r="AA707" s="4">
        <v>44572</v>
      </c>
      <c r="AB707" s="5">
        <v>18055.75</v>
      </c>
      <c r="AC707" s="2">
        <f t="shared" si="79"/>
        <v>2.9091191803581893E-3</v>
      </c>
      <c r="AF707" s="19">
        <f t="shared" si="80"/>
        <v>646</v>
      </c>
      <c r="AG707" s="21">
        <v>1.438092254326221E-2</v>
      </c>
      <c r="AH707" s="21">
        <v>0.16467993681069124</v>
      </c>
    </row>
    <row r="708" spans="2:34" ht="17.850000000000001" customHeight="1">
      <c r="B708" s="4">
        <v>44571</v>
      </c>
      <c r="C708" s="5">
        <v>1872.45</v>
      </c>
      <c r="D708" s="9">
        <f t="shared" ref="D708:D748" si="81">LN(C708/C709)</f>
        <v>3.5386049727774621E-2</v>
      </c>
      <c r="G708" s="4">
        <v>44571</v>
      </c>
      <c r="H708" s="5">
        <v>1433.65</v>
      </c>
      <c r="I708" s="9">
        <f t="shared" ref="I708:I748" si="82">LN(H708/H709)</f>
        <v>4.7678237686005029E-2</v>
      </c>
      <c r="L708" s="4">
        <v>44571</v>
      </c>
      <c r="M708" s="3">
        <v>381.45</v>
      </c>
      <c r="N708" s="9">
        <f t="shared" ref="N708:N748" si="83">LN(M708/M709)</f>
        <v>6.1797580139490212E-3</v>
      </c>
      <c r="Q708" s="4">
        <v>44571</v>
      </c>
      <c r="R708" s="5">
        <v>3303.97</v>
      </c>
      <c r="S708" s="9">
        <f t="shared" ref="S708:S748" si="84">LN(R708/R709)</f>
        <v>-9.4828270843833138E-3</v>
      </c>
      <c r="V708" s="4">
        <v>44571</v>
      </c>
      <c r="W708" s="3">
        <v>14.85</v>
      </c>
      <c r="X708" s="9">
        <f t="shared" ref="X708:X748" si="85">LN(W708/W709)</f>
        <v>4.8285241159461909E-2</v>
      </c>
      <c r="AA708" s="4">
        <v>44571</v>
      </c>
      <c r="AB708" s="5">
        <v>18003.3</v>
      </c>
      <c r="AC708" s="2">
        <f t="shared" ref="AC708:AC748" si="86">LN(AB708/AB709)</f>
        <v>1.064338838998579E-2</v>
      </c>
      <c r="AF708" s="19">
        <f t="shared" si="80"/>
        <v>647</v>
      </c>
      <c r="AG708" s="21">
        <v>1.6792659406570293E-2</v>
      </c>
      <c r="AH708" s="21">
        <v>0.10132734675789315</v>
      </c>
    </row>
    <row r="709" spans="2:34" ht="17.850000000000001" customHeight="1">
      <c r="B709" s="4">
        <v>44568</v>
      </c>
      <c r="C709" s="5">
        <v>1807.35</v>
      </c>
      <c r="D709" s="9">
        <f t="shared" si="81"/>
        <v>3.6626907321862072E-2</v>
      </c>
      <c r="G709" s="4">
        <v>44568</v>
      </c>
      <c r="H709" s="5">
        <v>1366.9</v>
      </c>
      <c r="I709" s="9">
        <f t="shared" si="82"/>
        <v>-1.1637341312005419E-2</v>
      </c>
      <c r="L709" s="4">
        <v>44568</v>
      </c>
      <c r="M709" s="3">
        <v>379.1</v>
      </c>
      <c r="N709" s="9">
        <f t="shared" si="83"/>
        <v>1.8481853445660472E-3</v>
      </c>
      <c r="Q709" s="4">
        <v>44568</v>
      </c>
      <c r="R709" s="5">
        <v>3335.45</v>
      </c>
      <c r="S709" s="9">
        <f t="shared" si="84"/>
        <v>1.5286614005172889E-2</v>
      </c>
      <c r="V709" s="4">
        <v>44568</v>
      </c>
      <c r="W709" s="3">
        <v>14.15</v>
      </c>
      <c r="X709" s="9">
        <f t="shared" si="85"/>
        <v>-1.0544913176614998E-2</v>
      </c>
      <c r="AA709" s="4">
        <v>44568</v>
      </c>
      <c r="AB709" s="5">
        <v>17812.7</v>
      </c>
      <c r="AC709" s="2">
        <f t="shared" si="86"/>
        <v>3.7571827114337929E-3</v>
      </c>
      <c r="AF709" s="19">
        <f t="shared" si="80"/>
        <v>648</v>
      </c>
      <c r="AG709" s="21">
        <v>1.5848758290280384E-2</v>
      </c>
      <c r="AH709" s="21">
        <v>0.24715419353437751</v>
      </c>
    </row>
    <row r="710" spans="2:34" ht="17.850000000000001" customHeight="1">
      <c r="B710" s="4">
        <v>44567</v>
      </c>
      <c r="C710" s="5">
        <v>1742.35</v>
      </c>
      <c r="D710" s="9">
        <f t="shared" si="81"/>
        <v>-2.5163550384555183E-2</v>
      </c>
      <c r="G710" s="4">
        <v>44567</v>
      </c>
      <c r="H710" s="5">
        <v>1382.9</v>
      </c>
      <c r="I710" s="9">
        <f t="shared" si="82"/>
        <v>1.4714717714837561E-2</v>
      </c>
      <c r="L710" s="4">
        <v>44567</v>
      </c>
      <c r="M710" s="3">
        <v>378.4</v>
      </c>
      <c r="N710" s="9">
        <f t="shared" si="83"/>
        <v>-1.1885111996592925E-3</v>
      </c>
      <c r="Q710" s="4">
        <v>44567</v>
      </c>
      <c r="R710" s="5">
        <v>3284.85</v>
      </c>
      <c r="S710" s="9">
        <f t="shared" si="84"/>
        <v>-1.9464430348104128E-3</v>
      </c>
      <c r="V710" s="4">
        <v>44567</v>
      </c>
      <c r="W710" s="3">
        <v>14.3</v>
      </c>
      <c r="X710" s="9">
        <f t="shared" si="85"/>
        <v>3.1974304632514106E-2</v>
      </c>
      <c r="AA710" s="4">
        <v>44567</v>
      </c>
      <c r="AB710" s="5">
        <v>17745.900000000001</v>
      </c>
      <c r="AC710" s="2">
        <f t="shared" si="86"/>
        <v>-1.0055830065243644E-2</v>
      </c>
      <c r="AF710" s="19">
        <f t="shared" si="80"/>
        <v>649</v>
      </c>
      <c r="AG710" s="21">
        <v>1.6811302465939825E-2</v>
      </c>
      <c r="AH710" s="21">
        <v>0.27686405841434542</v>
      </c>
    </row>
    <row r="711" spans="2:34" ht="17.850000000000001" customHeight="1">
      <c r="B711" s="4">
        <v>44566</v>
      </c>
      <c r="C711" s="5">
        <v>1786.75</v>
      </c>
      <c r="D711" s="9">
        <f t="shared" si="81"/>
        <v>6.6260736014107577E-3</v>
      </c>
      <c r="G711" s="4">
        <v>44566</v>
      </c>
      <c r="H711" s="5">
        <v>1362.7</v>
      </c>
      <c r="I711" s="9">
        <f t="shared" si="82"/>
        <v>1.1773743195131964E-2</v>
      </c>
      <c r="L711" s="4">
        <v>44566</v>
      </c>
      <c r="M711" s="3">
        <v>378.85</v>
      </c>
      <c r="N711" s="9">
        <f t="shared" si="83"/>
        <v>-6.9705023471292541E-3</v>
      </c>
      <c r="Q711" s="4">
        <v>44566</v>
      </c>
      <c r="R711" s="5">
        <v>3291.25</v>
      </c>
      <c r="S711" s="9">
        <f t="shared" si="84"/>
        <v>-4.4503937225714345E-3</v>
      </c>
      <c r="V711" s="4">
        <v>44566</v>
      </c>
      <c r="W711" s="3">
        <v>13.85</v>
      </c>
      <c r="X711" s="9">
        <f t="shared" si="85"/>
        <v>-3.6036075032986558E-3</v>
      </c>
      <c r="AA711" s="4">
        <v>44566</v>
      </c>
      <c r="AB711" s="5">
        <v>17925.25</v>
      </c>
      <c r="AC711" s="2">
        <f t="shared" si="86"/>
        <v>6.7169757589339947E-3</v>
      </c>
      <c r="AF711" s="19">
        <f t="shared" si="80"/>
        <v>650</v>
      </c>
      <c r="AG711" s="21">
        <v>1.5849690131009956E-2</v>
      </c>
      <c r="AH711" s="21">
        <v>0.19522219124196377</v>
      </c>
    </row>
    <row r="712" spans="2:34" ht="17.850000000000001" customHeight="1">
      <c r="B712" s="4">
        <v>44565</v>
      </c>
      <c r="C712" s="5">
        <v>1774.95</v>
      </c>
      <c r="D712" s="9">
        <f t="shared" si="81"/>
        <v>-1.4791886850964947E-2</v>
      </c>
      <c r="G712" s="4">
        <v>44565</v>
      </c>
      <c r="H712" s="5">
        <v>1346.75</v>
      </c>
      <c r="I712" s="9">
        <f t="shared" si="82"/>
        <v>4.2786782789646025E-3</v>
      </c>
      <c r="L712" s="4">
        <v>44565</v>
      </c>
      <c r="M712" s="3">
        <v>381.5</v>
      </c>
      <c r="N712" s="9">
        <f t="shared" si="83"/>
        <v>-4.4461953721937481E-3</v>
      </c>
      <c r="Q712" s="4">
        <v>44565</v>
      </c>
      <c r="R712" s="5">
        <v>3305.93</v>
      </c>
      <c r="S712" s="9">
        <f t="shared" si="84"/>
        <v>6.8931773973150111E-3</v>
      </c>
      <c r="V712" s="4">
        <v>44565</v>
      </c>
      <c r="W712" s="3">
        <v>13.9</v>
      </c>
      <c r="X712" s="9">
        <f t="shared" si="85"/>
        <v>-2.4868066578013423E-2</v>
      </c>
      <c r="AA712" s="4">
        <v>44565</v>
      </c>
      <c r="AB712" s="5">
        <v>17805.25</v>
      </c>
      <c r="AC712" s="2">
        <f t="shared" si="86"/>
        <v>1.0135293409169081E-2</v>
      </c>
      <c r="AF712" s="19">
        <f t="shared" si="80"/>
        <v>651</v>
      </c>
      <c r="AG712" s="21">
        <v>1.6289093527522842E-2</v>
      </c>
      <c r="AH712" s="21">
        <v>0.30422085853740793</v>
      </c>
    </row>
    <row r="713" spans="2:34" ht="17.850000000000001" customHeight="1">
      <c r="B713" s="4">
        <v>44564</v>
      </c>
      <c r="C713" s="5">
        <v>1801.4</v>
      </c>
      <c r="D713" s="9">
        <f t="shared" si="81"/>
        <v>3.3874752955127242E-2</v>
      </c>
      <c r="G713" s="4">
        <v>44564</v>
      </c>
      <c r="H713" s="5">
        <v>1341</v>
      </c>
      <c r="I713" s="9">
        <f t="shared" si="82"/>
        <v>3.2359887915470793E-2</v>
      </c>
      <c r="L713" s="4">
        <v>44564</v>
      </c>
      <c r="M713" s="3">
        <v>383.2</v>
      </c>
      <c r="N713" s="9">
        <f t="shared" si="83"/>
        <v>3.3982518652349893E-3</v>
      </c>
      <c r="Q713" s="4">
        <v>44564</v>
      </c>
      <c r="R713" s="5">
        <v>3283.22</v>
      </c>
      <c r="S713" s="9">
        <f t="shared" si="84"/>
        <v>1.4186941093071124E-2</v>
      </c>
      <c r="V713" s="4">
        <v>44564</v>
      </c>
      <c r="W713" s="3">
        <v>14.25</v>
      </c>
      <c r="X713" s="9">
        <f t="shared" si="85"/>
        <v>4.6687113972653259E-2</v>
      </c>
      <c r="AA713" s="4">
        <v>44564</v>
      </c>
      <c r="AB713" s="5">
        <v>17625.7</v>
      </c>
      <c r="AC713" s="2">
        <f t="shared" si="86"/>
        <v>1.5532155674438485E-2</v>
      </c>
      <c r="AF713" s="19">
        <f t="shared" si="80"/>
        <v>652</v>
      </c>
      <c r="AG713" s="21">
        <v>1.7467217106655535E-2</v>
      </c>
      <c r="AH713" s="21">
        <v>0.16765983402831733</v>
      </c>
    </row>
    <row r="714" spans="2:34" ht="17.850000000000001" customHeight="1">
      <c r="B714" s="4">
        <v>44561</v>
      </c>
      <c r="C714" s="5">
        <v>1741.4</v>
      </c>
      <c r="D714" s="9">
        <f t="shared" si="81"/>
        <v>9.0276488109303169E-3</v>
      </c>
      <c r="G714" s="4">
        <v>44561</v>
      </c>
      <c r="H714" s="5">
        <v>1298.3</v>
      </c>
      <c r="I714" s="9">
        <f t="shared" si="82"/>
        <v>1.9365227783282698E-2</v>
      </c>
      <c r="L714" s="4">
        <v>44561</v>
      </c>
      <c r="M714" s="3">
        <v>381.9</v>
      </c>
      <c r="N714" s="9">
        <f t="shared" si="83"/>
        <v>7.7545239734323626E-3</v>
      </c>
      <c r="Q714" s="4">
        <v>44561</v>
      </c>
      <c r="R714" s="5">
        <v>3236.97</v>
      </c>
      <c r="S714" s="9">
        <f t="shared" si="84"/>
        <v>2.5918660994922467E-2</v>
      </c>
      <c r="V714" s="4">
        <v>44561</v>
      </c>
      <c r="W714" s="3">
        <v>13.6</v>
      </c>
      <c r="X714" s="9">
        <f t="shared" si="85"/>
        <v>3.7457562534900415E-2</v>
      </c>
      <c r="AA714" s="4">
        <v>44561</v>
      </c>
      <c r="AB714" s="5">
        <v>17354.05</v>
      </c>
      <c r="AC714" s="2">
        <f t="shared" si="86"/>
        <v>8.686899930872365E-3</v>
      </c>
      <c r="AF714" s="19">
        <f t="shared" si="80"/>
        <v>653</v>
      </c>
      <c r="AG714" s="21">
        <v>1.6610132060978448E-2</v>
      </c>
      <c r="AH714" s="21">
        <v>0.2593811279178283</v>
      </c>
    </row>
    <row r="715" spans="2:34" ht="17.850000000000001" customHeight="1">
      <c r="B715" s="4">
        <v>44560</v>
      </c>
      <c r="C715" s="5">
        <v>1725.75</v>
      </c>
      <c r="D715" s="9">
        <f t="shared" si="81"/>
        <v>2.5886284315872525E-2</v>
      </c>
      <c r="G715" s="4">
        <v>44560</v>
      </c>
      <c r="H715" s="5">
        <v>1273.4000000000001</v>
      </c>
      <c r="I715" s="9">
        <f t="shared" si="82"/>
        <v>9.8250834747088261E-3</v>
      </c>
      <c r="L715" s="4">
        <v>44560</v>
      </c>
      <c r="M715" s="3">
        <v>378.95</v>
      </c>
      <c r="N715" s="9">
        <f t="shared" si="83"/>
        <v>-3.5561446761759093E-3</v>
      </c>
      <c r="Q715" s="4">
        <v>44560</v>
      </c>
      <c r="R715" s="5">
        <v>3154.15</v>
      </c>
      <c r="S715" s="9">
        <f t="shared" si="84"/>
        <v>-4.0562487589059885E-3</v>
      </c>
      <c r="V715" s="4">
        <v>44560</v>
      </c>
      <c r="W715" s="3">
        <v>13.1</v>
      </c>
      <c r="X715" s="9">
        <f t="shared" si="85"/>
        <v>-2.6366875840742224E-2</v>
      </c>
      <c r="AA715" s="4">
        <v>44560</v>
      </c>
      <c r="AB715" s="5">
        <v>17203.95</v>
      </c>
      <c r="AC715" s="2">
        <f t="shared" si="86"/>
        <v>-5.6076044069777991E-4</v>
      </c>
      <c r="AF715" s="19">
        <f t="shared" si="80"/>
        <v>654</v>
      </c>
      <c r="AG715" s="21">
        <v>1.6727846338024464E-2</v>
      </c>
      <c r="AH715" s="21">
        <v>0.25730724529107674</v>
      </c>
    </row>
    <row r="716" spans="2:34" ht="17.850000000000001" customHeight="1">
      <c r="B716" s="4">
        <v>44559</v>
      </c>
      <c r="C716" s="5">
        <v>1681.65</v>
      </c>
      <c r="D716" s="9">
        <f t="shared" si="81"/>
        <v>1.8969863801910604E-2</v>
      </c>
      <c r="G716" s="4">
        <v>44559</v>
      </c>
      <c r="H716" s="5">
        <v>1260.95</v>
      </c>
      <c r="I716" s="9">
        <f t="shared" si="82"/>
        <v>-1.9048943133487192E-2</v>
      </c>
      <c r="L716" s="4">
        <v>44559</v>
      </c>
      <c r="M716" s="3">
        <v>380.3</v>
      </c>
      <c r="N716" s="9">
        <f t="shared" si="83"/>
        <v>1.0706598871128422E-2</v>
      </c>
      <c r="Q716" s="4">
        <v>44559</v>
      </c>
      <c r="R716" s="5">
        <v>3166.97</v>
      </c>
      <c r="S716" s="9">
        <f t="shared" si="84"/>
        <v>-1.4983631285697607E-2</v>
      </c>
      <c r="V716" s="4">
        <v>44559</v>
      </c>
      <c r="W716" s="3">
        <v>13.45</v>
      </c>
      <c r="X716" s="9">
        <f t="shared" si="85"/>
        <v>-3.710579396535713E-3</v>
      </c>
      <c r="AA716" s="4">
        <v>44559</v>
      </c>
      <c r="AB716" s="5">
        <v>17213.599999999999</v>
      </c>
      <c r="AC716" s="2">
        <f t="shared" si="86"/>
        <v>-1.1408881875360657E-3</v>
      </c>
      <c r="AF716" s="19">
        <f t="shared" si="80"/>
        <v>655</v>
      </c>
      <c r="AG716" s="21">
        <v>1.7081915718739418E-2</v>
      </c>
      <c r="AH716" s="21">
        <v>0.19572934342002279</v>
      </c>
    </row>
    <row r="717" spans="2:34" ht="17.850000000000001" customHeight="1">
      <c r="B717" s="4">
        <v>44558</v>
      </c>
      <c r="C717" s="5">
        <v>1650.05</v>
      </c>
      <c r="D717" s="9">
        <f t="shared" si="81"/>
        <v>1.5769525633371887E-3</v>
      </c>
      <c r="G717" s="4">
        <v>44558</v>
      </c>
      <c r="H717" s="5">
        <v>1285.2</v>
      </c>
      <c r="I717" s="9">
        <f t="shared" si="82"/>
        <v>-3.7754736934841021E-2</v>
      </c>
      <c r="L717" s="4">
        <v>44558</v>
      </c>
      <c r="M717" s="3">
        <v>376.25</v>
      </c>
      <c r="N717" s="9">
        <f t="shared" si="83"/>
        <v>2.1285095171925997E-3</v>
      </c>
      <c r="Q717" s="4">
        <v>44558</v>
      </c>
      <c r="R717" s="5">
        <v>3214.78</v>
      </c>
      <c r="S717" s="9">
        <f t="shared" si="84"/>
        <v>-9.1930825090757607E-3</v>
      </c>
      <c r="V717" s="4">
        <v>44558</v>
      </c>
      <c r="W717" s="3">
        <v>13.5</v>
      </c>
      <c r="X717" s="9">
        <f t="shared" si="85"/>
        <v>4.5462374076757198E-2</v>
      </c>
      <c r="AA717" s="4">
        <v>44558</v>
      </c>
      <c r="AB717" s="5">
        <v>17233.25</v>
      </c>
      <c r="AC717" s="2">
        <f t="shared" si="86"/>
        <v>8.5666107599145849E-3</v>
      </c>
      <c r="AF717" s="19">
        <f t="shared" si="80"/>
        <v>656</v>
      </c>
      <c r="AG717" s="21">
        <v>1.475405214950171E-2</v>
      </c>
      <c r="AH717" s="21">
        <v>0.16181535200145811</v>
      </c>
    </row>
    <row r="718" spans="2:34" ht="17.850000000000001" customHeight="1">
      <c r="B718" s="4">
        <v>44557</v>
      </c>
      <c r="C718" s="5">
        <v>1647.45</v>
      </c>
      <c r="D718" s="9">
        <f t="shared" si="81"/>
        <v>-8.8231422962676605E-3</v>
      </c>
      <c r="G718" s="4">
        <v>44557</v>
      </c>
      <c r="H718" s="5">
        <v>1334.65</v>
      </c>
      <c r="I718" s="9">
        <f t="shared" si="82"/>
        <v>1.1871029344705346E-2</v>
      </c>
      <c r="L718" s="4">
        <v>44557</v>
      </c>
      <c r="M718" s="3">
        <v>375.45</v>
      </c>
      <c r="N718" s="9">
        <f t="shared" si="83"/>
        <v>-8.0907663316106028E-3</v>
      </c>
      <c r="Q718" s="4">
        <v>44557</v>
      </c>
      <c r="R718" s="5">
        <v>3244.47</v>
      </c>
      <c r="S718" s="9">
        <f t="shared" si="84"/>
        <v>5.4145899366580133E-3</v>
      </c>
      <c r="V718" s="4">
        <v>44557</v>
      </c>
      <c r="W718" s="3">
        <v>12.9</v>
      </c>
      <c r="X718" s="9">
        <f t="shared" si="85"/>
        <v>1.1696039763191236E-2</v>
      </c>
      <c r="AA718" s="4">
        <v>44557</v>
      </c>
      <c r="AB718" s="5">
        <v>17086.25</v>
      </c>
      <c r="AC718" s="2">
        <f t="shared" si="86"/>
        <v>4.8401385192229909E-3</v>
      </c>
      <c r="AF718" s="19">
        <f t="shared" si="80"/>
        <v>657</v>
      </c>
      <c r="AG718" s="21">
        <v>2.1039028674100336E-2</v>
      </c>
      <c r="AH718" s="21">
        <v>0.36060207822504897</v>
      </c>
    </row>
    <row r="719" spans="2:34" ht="17.850000000000001" customHeight="1">
      <c r="B719" s="4">
        <v>44554</v>
      </c>
      <c r="C719" s="5">
        <v>1662.05</v>
      </c>
      <c r="D719" s="9">
        <f t="shared" si="81"/>
        <v>-3.7580985054800925E-2</v>
      </c>
      <c r="G719" s="4">
        <v>44554</v>
      </c>
      <c r="H719" s="5">
        <v>1318.9</v>
      </c>
      <c r="I719" s="9">
        <f t="shared" si="82"/>
        <v>-2.8920379088177267E-2</v>
      </c>
      <c r="L719" s="4">
        <v>44554</v>
      </c>
      <c r="M719" s="3">
        <v>378.5</v>
      </c>
      <c r="N719" s="9">
        <f t="shared" si="83"/>
        <v>1.3218772579158475E-3</v>
      </c>
      <c r="Q719" s="4">
        <v>44554</v>
      </c>
      <c r="R719" s="5">
        <v>3226.95</v>
      </c>
      <c r="S719" s="9">
        <f t="shared" si="84"/>
        <v>-1.8078821586644478E-2</v>
      </c>
      <c r="V719" s="4">
        <v>44554</v>
      </c>
      <c r="W719" s="3">
        <v>12.75</v>
      </c>
      <c r="X719" s="9">
        <f t="shared" si="85"/>
        <v>-1.9418085857101627E-2</v>
      </c>
      <c r="AA719" s="4">
        <v>44554</v>
      </c>
      <c r="AB719" s="5">
        <v>17003.75</v>
      </c>
      <c r="AC719" s="2">
        <f t="shared" si="86"/>
        <v>-4.0409312434183352E-3</v>
      </c>
      <c r="AF719" s="19">
        <f t="shared" si="80"/>
        <v>658</v>
      </c>
      <c r="AG719" s="21">
        <v>1.5926270118589842E-2</v>
      </c>
      <c r="AH719" s="21">
        <v>0.22604730042550242</v>
      </c>
    </row>
    <row r="720" spans="2:34" ht="17.850000000000001" customHeight="1">
      <c r="B720" s="4">
        <v>44553</v>
      </c>
      <c r="C720" s="5">
        <v>1725.7</v>
      </c>
      <c r="D720" s="9">
        <f t="shared" si="81"/>
        <v>3.7460658970968848E-2</v>
      </c>
      <c r="G720" s="4">
        <v>44553</v>
      </c>
      <c r="H720" s="5">
        <v>1357.6</v>
      </c>
      <c r="I720" s="9">
        <f t="shared" si="82"/>
        <v>2.5363137872559494E-2</v>
      </c>
      <c r="L720" s="4">
        <v>44553</v>
      </c>
      <c r="M720" s="3">
        <v>378</v>
      </c>
      <c r="N720" s="9">
        <f t="shared" si="83"/>
        <v>5.1720823471755112E-3</v>
      </c>
      <c r="Q720" s="4">
        <v>44553</v>
      </c>
      <c r="R720" s="5">
        <v>3285.82</v>
      </c>
      <c r="S720" s="9">
        <f t="shared" si="84"/>
        <v>-3.8667377019262084E-3</v>
      </c>
      <c r="V720" s="4">
        <v>44553</v>
      </c>
      <c r="W720" s="3">
        <v>13</v>
      </c>
      <c r="X720" s="9">
        <f t="shared" si="85"/>
        <v>-1.5267472130788421E-2</v>
      </c>
      <c r="AA720" s="4">
        <v>44553</v>
      </c>
      <c r="AB720" s="5">
        <v>17072.599999999999</v>
      </c>
      <c r="AC720" s="2">
        <f t="shared" si="86"/>
        <v>6.885523140111989E-3</v>
      </c>
      <c r="AF720" s="19">
        <f t="shared" si="80"/>
        <v>659</v>
      </c>
      <c r="AG720" s="21">
        <v>1.4368012133880158E-2</v>
      </c>
      <c r="AH720" s="21">
        <v>0.10272737223262601</v>
      </c>
    </row>
    <row r="721" spans="2:34" ht="17.850000000000001" customHeight="1">
      <c r="B721" s="4">
        <v>44552</v>
      </c>
      <c r="C721" s="5">
        <v>1662.25</v>
      </c>
      <c r="D721" s="9">
        <f t="shared" si="81"/>
        <v>1.8049455557099783E-4</v>
      </c>
      <c r="G721" s="4">
        <v>44552</v>
      </c>
      <c r="H721" s="5">
        <v>1323.6</v>
      </c>
      <c r="I721" s="9">
        <f t="shared" si="82"/>
        <v>3.9371827622779125E-2</v>
      </c>
      <c r="L721" s="4">
        <v>44552</v>
      </c>
      <c r="M721" s="3">
        <v>376.05</v>
      </c>
      <c r="N721" s="9">
        <f t="shared" si="83"/>
        <v>6.0012182509496673E-3</v>
      </c>
      <c r="Q721" s="4">
        <v>44552</v>
      </c>
      <c r="R721" s="5">
        <v>3298.55</v>
      </c>
      <c r="S721" s="9">
        <f t="shared" si="84"/>
        <v>1.3511924935306721E-2</v>
      </c>
      <c r="V721" s="4">
        <v>44552</v>
      </c>
      <c r="W721" s="3">
        <v>13.2</v>
      </c>
      <c r="X721" s="9">
        <f t="shared" si="85"/>
        <v>4.6520015634892907E-2</v>
      </c>
      <c r="AA721" s="4">
        <v>44552</v>
      </c>
      <c r="AB721" s="5">
        <v>16955.45</v>
      </c>
      <c r="AC721" s="2">
        <f t="shared" si="86"/>
        <v>1.0947055769810723E-2</v>
      </c>
      <c r="AF721" s="19">
        <f t="shared" si="80"/>
        <v>660</v>
      </c>
      <c r="AG721" s="21">
        <v>1.5333907203264352E-2</v>
      </c>
      <c r="AH721" s="21">
        <v>0.14009414075963866</v>
      </c>
    </row>
    <row r="722" spans="2:34" ht="17.850000000000001" customHeight="1">
      <c r="B722" s="4">
        <v>44551</v>
      </c>
      <c r="C722" s="5">
        <v>1661.95</v>
      </c>
      <c r="D722" s="9">
        <f t="shared" si="81"/>
        <v>-2.7940112211129048E-3</v>
      </c>
      <c r="G722" s="4">
        <v>44551</v>
      </c>
      <c r="H722" s="5">
        <v>1272.5</v>
      </c>
      <c r="I722" s="9">
        <f t="shared" si="82"/>
        <v>1.6201261459822439E-2</v>
      </c>
      <c r="L722" s="4">
        <v>44551</v>
      </c>
      <c r="M722" s="3">
        <v>373.8</v>
      </c>
      <c r="N722" s="9">
        <f t="shared" si="83"/>
        <v>1.0893793430553212E-2</v>
      </c>
      <c r="Q722" s="4">
        <v>44551</v>
      </c>
      <c r="R722" s="5">
        <v>3254.28</v>
      </c>
      <c r="S722" s="9">
        <f t="shared" si="84"/>
        <v>-8.8018153401367462E-3</v>
      </c>
      <c r="V722" s="4">
        <v>44551</v>
      </c>
      <c r="W722" s="3">
        <v>12.6</v>
      </c>
      <c r="X722" s="9">
        <f t="shared" si="85"/>
        <v>7.9681696491768813E-3</v>
      </c>
      <c r="AA722" s="4">
        <v>44551</v>
      </c>
      <c r="AB722" s="5">
        <v>16770.849999999999</v>
      </c>
      <c r="AC722" s="2">
        <f t="shared" si="86"/>
        <v>9.3845089143681712E-3</v>
      </c>
      <c r="AF722" s="19">
        <f t="shared" si="80"/>
        <v>661</v>
      </c>
      <c r="AG722" s="21">
        <v>1.5609999301403461E-2</v>
      </c>
      <c r="AH722" s="21">
        <v>0.14688010052254791</v>
      </c>
    </row>
    <row r="723" spans="2:34" ht="17.850000000000001" customHeight="1">
      <c r="B723" s="4">
        <v>44550</v>
      </c>
      <c r="C723" s="5">
        <v>1666.6</v>
      </c>
      <c r="D723" s="9">
        <f t="shared" si="81"/>
        <v>-2.2779487769510821E-2</v>
      </c>
      <c r="G723" s="4">
        <v>44550</v>
      </c>
      <c r="H723" s="5">
        <v>1252.05</v>
      </c>
      <c r="I723" s="9">
        <f t="shared" si="82"/>
        <v>-4.5740989378266393E-2</v>
      </c>
      <c r="L723" s="4">
        <v>44550</v>
      </c>
      <c r="M723" s="3">
        <v>369.75</v>
      </c>
      <c r="N723" s="9">
        <f t="shared" si="83"/>
        <v>-3.2331692640561273E-2</v>
      </c>
      <c r="Q723" s="4">
        <v>44550</v>
      </c>
      <c r="R723" s="5">
        <v>3283.05</v>
      </c>
      <c r="S723" s="9">
        <f t="shared" si="84"/>
        <v>-5.8848332430302172E-2</v>
      </c>
      <c r="V723" s="4">
        <v>44550</v>
      </c>
      <c r="W723" s="3">
        <v>12.5</v>
      </c>
      <c r="X723" s="9">
        <f t="shared" si="85"/>
        <v>-5.0693114315518095E-2</v>
      </c>
      <c r="AA723" s="4">
        <v>44550</v>
      </c>
      <c r="AB723" s="5">
        <v>16614.2</v>
      </c>
      <c r="AC723" s="2">
        <f t="shared" si="86"/>
        <v>-2.208462525426377E-2</v>
      </c>
      <c r="AF723" s="19">
        <f t="shared" si="80"/>
        <v>662</v>
      </c>
      <c r="AG723" s="21">
        <v>1.4439626978320425E-2</v>
      </c>
      <c r="AH723" s="21">
        <v>7.7887437890899358E-2</v>
      </c>
    </row>
    <row r="724" spans="2:34" ht="17.850000000000001" customHeight="1">
      <c r="B724" s="4">
        <v>44547</v>
      </c>
      <c r="C724" s="5">
        <v>1705</v>
      </c>
      <c r="D724" s="9">
        <f t="shared" si="81"/>
        <v>1.4979672358049265E-2</v>
      </c>
      <c r="G724" s="4">
        <v>44547</v>
      </c>
      <c r="H724" s="5">
        <v>1310.6500000000001</v>
      </c>
      <c r="I724" s="9">
        <f t="shared" si="82"/>
        <v>-3.5416191361627401E-2</v>
      </c>
      <c r="L724" s="4">
        <v>44547</v>
      </c>
      <c r="M724" s="3">
        <v>381.9</v>
      </c>
      <c r="N724" s="9">
        <f t="shared" si="83"/>
        <v>-2.4826721199387339E-2</v>
      </c>
      <c r="Q724" s="4">
        <v>44547</v>
      </c>
      <c r="R724" s="5">
        <v>3482.05</v>
      </c>
      <c r="S724" s="9">
        <f t="shared" si="84"/>
        <v>-2.3220220374400729E-2</v>
      </c>
      <c r="V724" s="4">
        <v>44547</v>
      </c>
      <c r="W724" s="3">
        <v>13.15</v>
      </c>
      <c r="X724" s="9">
        <f t="shared" si="85"/>
        <v>-2.6267926820610188E-2</v>
      </c>
      <c r="AA724" s="4">
        <v>44547</v>
      </c>
      <c r="AB724" s="5">
        <v>16985.2</v>
      </c>
      <c r="AC724" s="2">
        <f t="shared" si="86"/>
        <v>-1.5377008913403054E-2</v>
      </c>
      <c r="AF724" s="19">
        <f t="shared" si="80"/>
        <v>663</v>
      </c>
      <c r="AG724" s="21">
        <v>1.4826448452537997E-2</v>
      </c>
      <c r="AH724" s="21">
        <v>0.18613494036203015</v>
      </c>
    </row>
    <row r="725" spans="2:34" ht="17.850000000000001" customHeight="1">
      <c r="B725" s="4">
        <v>44546</v>
      </c>
      <c r="C725" s="5">
        <v>1679.65</v>
      </c>
      <c r="D725" s="9">
        <f t="shared" si="81"/>
        <v>-1.6152005434872736E-2</v>
      </c>
      <c r="G725" s="4">
        <v>44546</v>
      </c>
      <c r="H725" s="5">
        <v>1357.9</v>
      </c>
      <c r="I725" s="9">
        <f t="shared" si="82"/>
        <v>-2.3652086806378522E-2</v>
      </c>
      <c r="L725" s="4">
        <v>44546</v>
      </c>
      <c r="M725" s="3">
        <v>391.5</v>
      </c>
      <c r="N725" s="9">
        <f t="shared" si="83"/>
        <v>-9.5329606587236382E-3</v>
      </c>
      <c r="Q725" s="4">
        <v>44546</v>
      </c>
      <c r="R725" s="5">
        <v>3563.85</v>
      </c>
      <c r="S725" s="9">
        <f t="shared" si="84"/>
        <v>-3.235636818081295E-3</v>
      </c>
      <c r="V725" s="4">
        <v>44546</v>
      </c>
      <c r="W725" s="3">
        <v>13.5</v>
      </c>
      <c r="X725" s="9">
        <f t="shared" si="85"/>
        <v>-2.1978906718775341E-2</v>
      </c>
      <c r="AA725" s="4">
        <v>44546</v>
      </c>
      <c r="AB725" s="5">
        <v>17248.400000000001</v>
      </c>
      <c r="AC725" s="2">
        <f t="shared" si="86"/>
        <v>1.5665890444361708E-3</v>
      </c>
      <c r="AF725" s="19">
        <f t="shared" si="80"/>
        <v>664</v>
      </c>
      <c r="AG725" s="21">
        <v>1.6661107006622915E-2</v>
      </c>
      <c r="AH725" s="21">
        <v>0.24253997911280795</v>
      </c>
    </row>
    <row r="726" spans="2:34" ht="17.850000000000001" customHeight="1">
      <c r="B726" s="4">
        <v>44545</v>
      </c>
      <c r="C726" s="5">
        <v>1707</v>
      </c>
      <c r="D726" s="9">
        <f t="shared" si="81"/>
        <v>-3.8006185202229142E-3</v>
      </c>
      <c r="G726" s="4">
        <v>44545</v>
      </c>
      <c r="H726" s="5">
        <v>1390.4</v>
      </c>
      <c r="I726" s="9">
        <f t="shared" si="82"/>
        <v>-2.4510160290615514E-2</v>
      </c>
      <c r="L726" s="4">
        <v>44545</v>
      </c>
      <c r="M726" s="3">
        <v>395.25</v>
      </c>
      <c r="N726" s="9">
        <f t="shared" si="83"/>
        <v>-6.1794761240635127E-3</v>
      </c>
      <c r="Q726" s="4">
        <v>44545</v>
      </c>
      <c r="R726" s="5">
        <v>3575.4</v>
      </c>
      <c r="S726" s="9">
        <f t="shared" si="84"/>
        <v>4.2968504068763881E-3</v>
      </c>
      <c r="V726" s="4">
        <v>44545</v>
      </c>
      <c r="W726" s="3">
        <v>13.8</v>
      </c>
      <c r="X726" s="9">
        <f t="shared" si="85"/>
        <v>-1.0810916104215506E-2</v>
      </c>
      <c r="AA726" s="4">
        <v>44545</v>
      </c>
      <c r="AB726" s="5">
        <v>17221.400000000001</v>
      </c>
      <c r="AC726" s="2">
        <f t="shared" si="86"/>
        <v>-5.9919765456759484E-3</v>
      </c>
      <c r="AF726" s="19">
        <f t="shared" si="80"/>
        <v>665</v>
      </c>
      <c r="AG726" s="21">
        <v>1.5104180297425556E-2</v>
      </c>
      <c r="AH726" s="21">
        <v>0.15506724353535761</v>
      </c>
    </row>
    <row r="727" spans="2:34" ht="17.850000000000001" customHeight="1">
      <c r="B727" s="4">
        <v>44544</v>
      </c>
      <c r="C727" s="5">
        <v>1713.5</v>
      </c>
      <c r="D727" s="9">
        <f t="shared" si="81"/>
        <v>-4.8031531101440997E-3</v>
      </c>
      <c r="G727" s="4">
        <v>44544</v>
      </c>
      <c r="H727" s="5">
        <v>1424.9</v>
      </c>
      <c r="I727" s="9">
        <f t="shared" si="82"/>
        <v>-1.997599904692559E-2</v>
      </c>
      <c r="L727" s="4">
        <v>44544</v>
      </c>
      <c r="M727" s="3">
        <v>397.7</v>
      </c>
      <c r="N727" s="9">
        <f t="shared" si="83"/>
        <v>-1.3819965765130451E-3</v>
      </c>
      <c r="Q727" s="4">
        <v>44544</v>
      </c>
      <c r="R727" s="5">
        <v>3560.07</v>
      </c>
      <c r="S727" s="9">
        <f t="shared" si="84"/>
        <v>-7.8565417507945288E-3</v>
      </c>
      <c r="V727" s="4">
        <v>44544</v>
      </c>
      <c r="W727" s="3">
        <v>13.95</v>
      </c>
      <c r="X727" s="9">
        <f t="shared" si="85"/>
        <v>1.0810916104215456E-2</v>
      </c>
      <c r="AA727" s="4">
        <v>44544</v>
      </c>
      <c r="AB727" s="5">
        <v>17324.900000000001</v>
      </c>
      <c r="AC727" s="2">
        <f t="shared" si="86"/>
        <v>-2.4990537072034653E-3</v>
      </c>
      <c r="AF727" s="19">
        <f t="shared" si="80"/>
        <v>666</v>
      </c>
      <c r="AG727" s="21">
        <v>1.5955894784159128E-2</v>
      </c>
      <c r="AH727" s="21">
        <v>4.8372982214026958E-2</v>
      </c>
    </row>
    <row r="728" spans="2:34" ht="17.850000000000001" customHeight="1">
      <c r="B728" s="4">
        <v>44543</v>
      </c>
      <c r="C728" s="5">
        <v>1721.75</v>
      </c>
      <c r="D728" s="9">
        <f t="shared" si="81"/>
        <v>-1.7844767662269431E-2</v>
      </c>
      <c r="G728" s="4">
        <v>44543</v>
      </c>
      <c r="H728" s="5">
        <v>1453.65</v>
      </c>
      <c r="I728" s="9">
        <f t="shared" si="82"/>
        <v>-7.7776076024989186E-3</v>
      </c>
      <c r="L728" s="4">
        <v>44543</v>
      </c>
      <c r="M728" s="3">
        <v>398.25</v>
      </c>
      <c r="N728" s="9">
        <f t="shared" si="83"/>
        <v>-1.222875234087311E-2</v>
      </c>
      <c r="Q728" s="4">
        <v>44543</v>
      </c>
      <c r="R728" s="5">
        <v>3588.15</v>
      </c>
      <c r="S728" s="9">
        <f t="shared" si="84"/>
        <v>-1.535741061166143E-2</v>
      </c>
      <c r="V728" s="4">
        <v>44543</v>
      </c>
      <c r="W728" s="3">
        <v>13.8</v>
      </c>
      <c r="X728" s="9">
        <f t="shared" si="85"/>
        <v>-1.4388737452099556E-2</v>
      </c>
      <c r="AA728" s="4">
        <v>44543</v>
      </c>
      <c r="AB728" s="5">
        <v>17368.25</v>
      </c>
      <c r="AC728" s="2">
        <f t="shared" si="86"/>
        <v>-8.2025600706723129E-3</v>
      </c>
      <c r="AF728" s="19">
        <f t="shared" si="80"/>
        <v>667</v>
      </c>
      <c r="AG728" s="21">
        <v>1.5575245906368147E-2</v>
      </c>
      <c r="AH728" s="21">
        <v>7.7410243340363116E-2</v>
      </c>
    </row>
    <row r="729" spans="2:34" ht="17.850000000000001" customHeight="1">
      <c r="B729" s="4">
        <v>44540</v>
      </c>
      <c r="C729" s="5">
        <v>1752.75</v>
      </c>
      <c r="D729" s="9">
        <f t="shared" si="81"/>
        <v>-1.9855763670697378E-2</v>
      </c>
      <c r="G729" s="4">
        <v>44540</v>
      </c>
      <c r="H729" s="5">
        <v>1465</v>
      </c>
      <c r="I729" s="9">
        <f t="shared" si="82"/>
        <v>-1.5712093511993187E-2</v>
      </c>
      <c r="L729" s="4">
        <v>44540</v>
      </c>
      <c r="M729" s="3">
        <v>403.15</v>
      </c>
      <c r="N729" s="9">
        <f t="shared" si="83"/>
        <v>-8.6778657897247408E-4</v>
      </c>
      <c r="Q729" s="4">
        <v>44540</v>
      </c>
      <c r="R729" s="5">
        <v>3643.68</v>
      </c>
      <c r="S729" s="9">
        <f t="shared" si="84"/>
        <v>2.4154324290413012E-4</v>
      </c>
      <c r="V729" s="4">
        <v>44540</v>
      </c>
      <c r="W729" s="3">
        <v>14</v>
      </c>
      <c r="X729" s="9">
        <f t="shared" si="85"/>
        <v>4.7540944769000192E-2</v>
      </c>
      <c r="AA729" s="4">
        <v>44540</v>
      </c>
      <c r="AB729" s="5">
        <v>17511.3</v>
      </c>
      <c r="AC729" s="2">
        <f t="shared" si="86"/>
        <v>-3.1688799131232727E-4</v>
      </c>
      <c r="AF729" s="19">
        <f t="shared" si="80"/>
        <v>668</v>
      </c>
      <c r="AG729" s="21">
        <v>1.4966085374098614E-2</v>
      </c>
      <c r="AH729" s="21">
        <v>0.10244039088269775</v>
      </c>
    </row>
    <row r="730" spans="2:34" ht="17.850000000000001" customHeight="1">
      <c r="B730" s="4">
        <v>44539</v>
      </c>
      <c r="C730" s="5">
        <v>1787.9</v>
      </c>
      <c r="D730" s="9">
        <f t="shared" si="81"/>
        <v>3.8386687465180756E-3</v>
      </c>
      <c r="G730" s="4">
        <v>44539</v>
      </c>
      <c r="H730" s="5">
        <v>1488.2</v>
      </c>
      <c r="I730" s="9">
        <f t="shared" si="82"/>
        <v>2.4074607116132081E-2</v>
      </c>
      <c r="L730" s="4">
        <v>44539</v>
      </c>
      <c r="M730" s="3">
        <v>403.5</v>
      </c>
      <c r="N730" s="9">
        <f t="shared" si="83"/>
        <v>3.402974858631147E-2</v>
      </c>
      <c r="Q730" s="4">
        <v>44539</v>
      </c>
      <c r="R730" s="5">
        <v>3642.8</v>
      </c>
      <c r="S730" s="9">
        <f t="shared" si="84"/>
        <v>-2.881982824116316E-4</v>
      </c>
      <c r="V730" s="4">
        <v>44539</v>
      </c>
      <c r="W730" s="3">
        <v>13.35</v>
      </c>
      <c r="X730" s="9">
        <f t="shared" si="85"/>
        <v>4.5985113241823437E-2</v>
      </c>
      <c r="AA730" s="4">
        <v>44539</v>
      </c>
      <c r="AB730" s="5">
        <v>17516.849999999999</v>
      </c>
      <c r="AC730" s="2">
        <f t="shared" si="86"/>
        <v>2.6924610252884998E-3</v>
      </c>
      <c r="AF730" s="19">
        <f t="shared" si="80"/>
        <v>669</v>
      </c>
      <c r="AG730" s="21">
        <v>1.5339252104667826E-2</v>
      </c>
      <c r="AH730" s="21">
        <v>0.17285655927021187</v>
      </c>
    </row>
    <row r="731" spans="2:34" ht="17.850000000000001" customHeight="1">
      <c r="B731" s="4">
        <v>44538</v>
      </c>
      <c r="C731" s="5">
        <v>1781.05</v>
      </c>
      <c r="D731" s="9">
        <f t="shared" si="81"/>
        <v>6.5625719619707016E-3</v>
      </c>
      <c r="G731" s="4">
        <v>44538</v>
      </c>
      <c r="H731" s="5">
        <v>1452.8</v>
      </c>
      <c r="I731" s="9">
        <f t="shared" si="82"/>
        <v>2.6681269550570326E-2</v>
      </c>
      <c r="L731" s="4">
        <v>44538</v>
      </c>
      <c r="M731" s="3">
        <v>390</v>
      </c>
      <c r="N731" s="9">
        <f t="shared" si="83"/>
        <v>-5.126890653187235E-4</v>
      </c>
      <c r="Q731" s="4">
        <v>44538</v>
      </c>
      <c r="R731" s="5">
        <v>3643.85</v>
      </c>
      <c r="S731" s="9">
        <f t="shared" si="84"/>
        <v>2.0273558864934316E-2</v>
      </c>
      <c r="V731" s="4">
        <v>44538</v>
      </c>
      <c r="W731" s="3">
        <v>12.75</v>
      </c>
      <c r="X731" s="9">
        <f t="shared" si="85"/>
        <v>3.929278139889557E-3</v>
      </c>
      <c r="AA731" s="4">
        <v>44538</v>
      </c>
      <c r="AB731" s="5">
        <v>17469.75</v>
      </c>
      <c r="AC731" s="2">
        <f t="shared" si="86"/>
        <v>1.6916999510179991E-2</v>
      </c>
      <c r="AF731" s="19">
        <f t="shared" si="80"/>
        <v>670</v>
      </c>
      <c r="AG731" s="21">
        <v>1.5094120093759506E-2</v>
      </c>
      <c r="AH731" s="21">
        <v>-6.4260774623564471E-3</v>
      </c>
    </row>
    <row r="732" spans="2:34" ht="17.850000000000001" customHeight="1">
      <c r="B732" s="4">
        <v>44537</v>
      </c>
      <c r="C732" s="5">
        <v>1769.4</v>
      </c>
      <c r="D732" s="9">
        <f t="shared" si="81"/>
        <v>-1.07088168709651E-2</v>
      </c>
      <c r="G732" s="4">
        <v>44537</v>
      </c>
      <c r="H732" s="5">
        <v>1414.55</v>
      </c>
      <c r="I732" s="9">
        <f t="shared" si="82"/>
        <v>4.622550125751719E-2</v>
      </c>
      <c r="L732" s="4">
        <v>44537</v>
      </c>
      <c r="M732" s="3">
        <v>390.2</v>
      </c>
      <c r="N732" s="9">
        <f t="shared" si="83"/>
        <v>-1.298554211362901E-2</v>
      </c>
      <c r="Q732" s="4">
        <v>44537</v>
      </c>
      <c r="R732" s="5">
        <v>3570.72</v>
      </c>
      <c r="S732" s="9">
        <f t="shared" si="84"/>
        <v>7.5196884332845507E-3</v>
      </c>
      <c r="V732" s="4">
        <v>44537</v>
      </c>
      <c r="W732" s="3">
        <v>12.7</v>
      </c>
      <c r="X732" s="9">
        <f t="shared" si="85"/>
        <v>2.7945930390559322E-2</v>
      </c>
      <c r="AA732" s="4">
        <v>44537</v>
      </c>
      <c r="AB732" s="5">
        <v>17176.7</v>
      </c>
      <c r="AC732" s="2">
        <f t="shared" si="86"/>
        <v>1.5515602865605863E-2</v>
      </c>
      <c r="AF732" s="19">
        <f t="shared" si="80"/>
        <v>671</v>
      </c>
      <c r="AG732" s="21">
        <v>1.4134433360427785E-2</v>
      </c>
      <c r="AH732" s="21">
        <v>0.14891245760543811</v>
      </c>
    </row>
    <row r="733" spans="2:34" ht="17.850000000000001" customHeight="1">
      <c r="B733" s="4">
        <v>44536</v>
      </c>
      <c r="C733" s="5">
        <v>1788.45</v>
      </c>
      <c r="D733" s="9">
        <f t="shared" si="81"/>
        <v>1.8282354326459482E-2</v>
      </c>
      <c r="G733" s="4">
        <v>44536</v>
      </c>
      <c r="H733" s="5">
        <v>1350.65</v>
      </c>
      <c r="I733" s="9">
        <f t="shared" si="82"/>
        <v>-6.55144265290835E-2</v>
      </c>
      <c r="L733" s="4">
        <v>44536</v>
      </c>
      <c r="M733" s="3">
        <v>395.3</v>
      </c>
      <c r="N733" s="9">
        <f t="shared" si="83"/>
        <v>3.1671655029813081E-3</v>
      </c>
      <c r="Q733" s="4">
        <v>44536</v>
      </c>
      <c r="R733" s="5">
        <v>3543.97</v>
      </c>
      <c r="S733" s="9">
        <f t="shared" si="84"/>
        <v>-1.4018220665647983E-2</v>
      </c>
      <c r="V733" s="4">
        <v>44536</v>
      </c>
      <c r="W733" s="3">
        <v>12.35</v>
      </c>
      <c r="X733" s="9">
        <f t="shared" si="85"/>
        <v>-2.0040750883446153E-2</v>
      </c>
      <c r="AA733" s="4">
        <v>44536</v>
      </c>
      <c r="AB733" s="5">
        <v>16912.25</v>
      </c>
      <c r="AC733" s="2">
        <f t="shared" si="86"/>
        <v>-1.6679293525066932E-2</v>
      </c>
      <c r="AF733" s="19">
        <f t="shared" si="80"/>
        <v>672</v>
      </c>
      <c r="AG733" s="21">
        <v>1.7325237680570052E-2</v>
      </c>
      <c r="AH733" s="21">
        <v>0.28114351152246819</v>
      </c>
    </row>
    <row r="734" spans="2:34" ht="17.850000000000001" customHeight="1">
      <c r="B734" s="4">
        <v>44533</v>
      </c>
      <c r="C734" s="5">
        <v>1756.05</v>
      </c>
      <c r="D734" s="9">
        <f t="shared" si="81"/>
        <v>3.5000820463261195E-2</v>
      </c>
      <c r="G734" s="4">
        <v>44533</v>
      </c>
      <c r="H734" s="5">
        <v>1442.1</v>
      </c>
      <c r="I734" s="9">
        <f t="shared" si="82"/>
        <v>3.0199739863632193E-2</v>
      </c>
      <c r="L734" s="4">
        <v>44533</v>
      </c>
      <c r="M734" s="3">
        <v>394.05</v>
      </c>
      <c r="N734" s="9">
        <f t="shared" si="83"/>
        <v>1.2127550183248511E-2</v>
      </c>
      <c r="Q734" s="4">
        <v>44533</v>
      </c>
      <c r="R734" s="5">
        <v>3594</v>
      </c>
      <c r="S734" s="9">
        <f t="shared" si="84"/>
        <v>-2.436681336126283E-2</v>
      </c>
      <c r="V734" s="4">
        <v>44533</v>
      </c>
      <c r="W734" s="3">
        <v>12.6</v>
      </c>
      <c r="X734" s="9">
        <f t="shared" si="85"/>
        <v>-3.5091319811270172E-2</v>
      </c>
      <c r="AA734" s="4">
        <v>44533</v>
      </c>
      <c r="AB734" s="5">
        <v>17196.7</v>
      </c>
      <c r="AC734" s="2">
        <f t="shared" si="86"/>
        <v>-1.1847524364121427E-2</v>
      </c>
      <c r="AF734" s="19">
        <f t="shared" si="80"/>
        <v>673</v>
      </c>
      <c r="AG734" s="21">
        <v>1.6563216913699996E-2</v>
      </c>
      <c r="AH734" s="21">
        <v>7.4384175046619122E-2</v>
      </c>
    </row>
    <row r="735" spans="2:34" ht="17.850000000000001" customHeight="1">
      <c r="B735" s="4">
        <v>44532</v>
      </c>
      <c r="C735" s="5">
        <v>1695.65</v>
      </c>
      <c r="D735" s="9">
        <f t="shared" si="81"/>
        <v>-6.1146088151777904E-3</v>
      </c>
      <c r="G735" s="4">
        <v>44532</v>
      </c>
      <c r="H735" s="5">
        <v>1399.2</v>
      </c>
      <c r="I735" s="9">
        <f t="shared" si="82"/>
        <v>3.3317644581620127E-2</v>
      </c>
      <c r="L735" s="4">
        <v>44532</v>
      </c>
      <c r="M735" s="3">
        <v>389.3</v>
      </c>
      <c r="N735" s="9">
        <f t="shared" si="83"/>
        <v>2.0763787752892001E-2</v>
      </c>
      <c r="Q735" s="4">
        <v>44532</v>
      </c>
      <c r="R735" s="5">
        <v>3682.65</v>
      </c>
      <c r="S735" s="9">
        <f t="shared" si="84"/>
        <v>-6.9355555356698829E-3</v>
      </c>
      <c r="V735" s="4">
        <v>44532</v>
      </c>
      <c r="W735" s="3">
        <v>13.05</v>
      </c>
      <c r="X735" s="9">
        <f t="shared" si="85"/>
        <v>3.1130918595173213E-2</v>
      </c>
      <c r="AA735" s="4">
        <v>44532</v>
      </c>
      <c r="AB735" s="5">
        <v>17401.650000000001</v>
      </c>
      <c r="AC735" s="2">
        <f t="shared" si="86"/>
        <v>1.358191816862196E-2</v>
      </c>
      <c r="AF735" s="19">
        <f t="shared" si="80"/>
        <v>674</v>
      </c>
      <c r="AG735" s="21">
        <v>1.4060024008952288E-2</v>
      </c>
      <c r="AH735" s="21">
        <v>0.12420480227342215</v>
      </c>
    </row>
    <row r="736" spans="2:34" ht="17.850000000000001" customHeight="1">
      <c r="B736" s="4">
        <v>44531</v>
      </c>
      <c r="C736" s="5">
        <v>1706.05</v>
      </c>
      <c r="D736" s="9">
        <f t="shared" si="81"/>
        <v>-6.2522115550779807E-3</v>
      </c>
      <c r="G736" s="4">
        <v>44531</v>
      </c>
      <c r="H736" s="5">
        <v>1353.35</v>
      </c>
      <c r="I736" s="9">
        <f t="shared" si="82"/>
        <v>-1.3394941465993022E-2</v>
      </c>
      <c r="L736" s="4">
        <v>44531</v>
      </c>
      <c r="M736" s="3">
        <v>381.3</v>
      </c>
      <c r="N736" s="9">
        <f t="shared" si="83"/>
        <v>-7.8370307072802049E-3</v>
      </c>
      <c r="Q736" s="4">
        <v>44531</v>
      </c>
      <c r="R736" s="5">
        <v>3708.28</v>
      </c>
      <c r="S736" s="9">
        <f t="shared" si="84"/>
        <v>-4.5563307498043532E-4</v>
      </c>
      <c r="V736" s="4">
        <v>44531</v>
      </c>
      <c r="W736" s="3">
        <v>12.65</v>
      </c>
      <c r="X736" s="9">
        <f t="shared" si="85"/>
        <v>-1.9570096194097223E-2</v>
      </c>
      <c r="AA736" s="4">
        <v>44531</v>
      </c>
      <c r="AB736" s="5">
        <v>17166.900000000001</v>
      </c>
      <c r="AC736" s="2">
        <f t="shared" si="86"/>
        <v>1.0758491006561958E-2</v>
      </c>
      <c r="AF736" s="19">
        <f t="shared" si="80"/>
        <v>675</v>
      </c>
      <c r="AG736" s="21">
        <v>1.8214106662708215E-2</v>
      </c>
      <c r="AH736" s="21">
        <v>0.27784612693040611</v>
      </c>
    </row>
    <row r="737" spans="2:34" ht="17.850000000000001" customHeight="1">
      <c r="B737" s="4">
        <v>44530</v>
      </c>
      <c r="C737" s="5">
        <v>1716.75</v>
      </c>
      <c r="D737" s="9">
        <f t="shared" si="81"/>
        <v>-8.4107224348628461E-3</v>
      </c>
      <c r="G737" s="4">
        <v>44530</v>
      </c>
      <c r="H737" s="5">
        <v>1371.6</v>
      </c>
      <c r="I737" s="9">
        <f t="shared" si="82"/>
        <v>-3.9655883012922333E-3</v>
      </c>
      <c r="L737" s="4">
        <v>44530</v>
      </c>
      <c r="M737" s="3">
        <v>384.3</v>
      </c>
      <c r="N737" s="9">
        <f t="shared" si="83"/>
        <v>6.5074512610737334E-4</v>
      </c>
      <c r="Q737" s="4">
        <v>44530</v>
      </c>
      <c r="R737" s="5">
        <v>3709.97</v>
      </c>
      <c r="S737" s="9">
        <f t="shared" si="84"/>
        <v>9.9605735760504559E-3</v>
      </c>
      <c r="V737" s="4">
        <v>44530</v>
      </c>
      <c r="W737" s="3">
        <v>12.9</v>
      </c>
      <c r="X737" s="9">
        <f t="shared" si="85"/>
        <v>0</v>
      </c>
      <c r="AA737" s="4">
        <v>44530</v>
      </c>
      <c r="AB737" s="5">
        <v>16983.2</v>
      </c>
      <c r="AC737" s="2">
        <f t="shared" si="86"/>
        <v>-4.1572283164124264E-3</v>
      </c>
      <c r="AF737" s="19">
        <f t="shared" si="80"/>
        <v>676</v>
      </c>
      <c r="AG737" s="21">
        <v>1.4715112307556844E-2</v>
      </c>
      <c r="AH737" s="21">
        <v>9.2741989571752892E-2</v>
      </c>
    </row>
    <row r="738" spans="2:34" ht="17.850000000000001" customHeight="1">
      <c r="B738" s="4">
        <v>44529</v>
      </c>
      <c r="C738" s="5">
        <v>1731.25</v>
      </c>
      <c r="D738" s="9">
        <f t="shared" si="81"/>
        <v>-2.363191112416882E-2</v>
      </c>
      <c r="G738" s="4">
        <v>44529</v>
      </c>
      <c r="H738" s="5">
        <v>1377.05</v>
      </c>
      <c r="I738" s="9">
        <f t="shared" si="82"/>
        <v>-1.0079383033385408E-2</v>
      </c>
      <c r="L738" s="4">
        <v>44529</v>
      </c>
      <c r="M738" s="3">
        <v>384.05</v>
      </c>
      <c r="N738" s="9">
        <f t="shared" si="83"/>
        <v>-2.3164077795074595E-2</v>
      </c>
      <c r="Q738" s="4">
        <v>44529</v>
      </c>
      <c r="R738" s="5">
        <v>3673.2</v>
      </c>
      <c r="S738" s="9">
        <f t="shared" si="84"/>
        <v>7.748004406760628E-3</v>
      </c>
      <c r="V738" s="4">
        <v>44529</v>
      </c>
      <c r="W738" s="3">
        <v>12.9</v>
      </c>
      <c r="X738" s="9">
        <f t="shared" si="85"/>
        <v>-4.915923595808349E-2</v>
      </c>
      <c r="AA738" s="4">
        <v>44529</v>
      </c>
      <c r="AB738" s="5">
        <v>17053.95</v>
      </c>
      <c r="AC738" s="2">
        <f t="shared" si="86"/>
        <v>1.6138311738437181E-3</v>
      </c>
      <c r="AF738" s="19">
        <f t="shared" si="80"/>
        <v>677</v>
      </c>
      <c r="AG738" s="21">
        <v>1.5683241399354612E-2</v>
      </c>
      <c r="AH738" s="21">
        <v>0.10579010485690088</v>
      </c>
    </row>
    <row r="739" spans="2:34" ht="17.850000000000001" customHeight="1">
      <c r="B739" s="4">
        <v>44526</v>
      </c>
      <c r="C739" s="5">
        <v>1772.65</v>
      </c>
      <c r="D739" s="9">
        <f t="shared" si="81"/>
        <v>-1.0186845306993018E-2</v>
      </c>
      <c r="G739" s="4">
        <v>44526</v>
      </c>
      <c r="H739" s="5">
        <v>1391</v>
      </c>
      <c r="I739" s="9">
        <f t="shared" si="82"/>
        <v>-0.1153037285919892</v>
      </c>
      <c r="L739" s="4">
        <v>44526</v>
      </c>
      <c r="M739" s="3">
        <v>393.05</v>
      </c>
      <c r="N739" s="9">
        <f t="shared" si="83"/>
        <v>-9.9994504474249096E-3</v>
      </c>
      <c r="Q739" s="4">
        <v>44526</v>
      </c>
      <c r="R739" s="5">
        <v>3644.85</v>
      </c>
      <c r="S739" s="9">
        <f t="shared" si="84"/>
        <v>3.5455182260056436E-3</v>
      </c>
      <c r="V739" s="4">
        <v>44526</v>
      </c>
      <c r="W739" s="3">
        <v>13.55</v>
      </c>
      <c r="X739" s="9">
        <f t="shared" si="85"/>
        <v>-5.037035938894955E-2</v>
      </c>
      <c r="AA739" s="4">
        <v>44526</v>
      </c>
      <c r="AB739" s="5">
        <v>17026.45</v>
      </c>
      <c r="AC739" s="2">
        <f t="shared" si="86"/>
        <v>-2.9502149772621358E-2</v>
      </c>
      <c r="AF739" s="19">
        <f t="shared" si="80"/>
        <v>678</v>
      </c>
      <c r="AG739" s="21">
        <v>1.5266599309460935E-2</v>
      </c>
      <c r="AH739" s="21">
        <v>0.11076656001830261</v>
      </c>
    </row>
    <row r="740" spans="2:34" ht="17.850000000000001" customHeight="1">
      <c r="B740" s="4">
        <v>44525</v>
      </c>
      <c r="C740" s="5">
        <v>1790.8</v>
      </c>
      <c r="D740" s="9">
        <f t="shared" si="81"/>
        <v>-3.300955989586056E-2</v>
      </c>
      <c r="G740" s="4">
        <v>44525</v>
      </c>
      <c r="H740" s="5">
        <v>1561</v>
      </c>
      <c r="I740" s="9">
        <f t="shared" si="82"/>
        <v>-4.8887353129415624E-3</v>
      </c>
      <c r="L740" s="4">
        <v>44525</v>
      </c>
      <c r="M740" s="3">
        <v>397</v>
      </c>
      <c r="N740" s="9">
        <f t="shared" si="83"/>
        <v>-4.0221270915040365E-3</v>
      </c>
      <c r="Q740" s="4">
        <v>44525</v>
      </c>
      <c r="R740" s="5">
        <v>3631.95</v>
      </c>
      <c r="S740" s="9">
        <f t="shared" si="84"/>
        <v>-1.0634479419797078E-2</v>
      </c>
      <c r="V740" s="4">
        <v>44525</v>
      </c>
      <c r="W740" s="3">
        <v>14.25</v>
      </c>
      <c r="X740" s="9">
        <f t="shared" si="85"/>
        <v>4.6687113972653259E-2</v>
      </c>
      <c r="AA740" s="4">
        <v>44525</v>
      </c>
      <c r="AB740" s="5">
        <v>17536.25</v>
      </c>
      <c r="AC740" s="2">
        <f t="shared" si="86"/>
        <v>6.9353921488597555E-3</v>
      </c>
      <c r="AF740" s="19">
        <f t="shared" si="80"/>
        <v>679</v>
      </c>
      <c r="AG740" s="21">
        <v>1.4650504037029164E-2</v>
      </c>
      <c r="AH740" s="21">
        <v>5.0861680629759431E-2</v>
      </c>
    </row>
    <row r="741" spans="2:34" ht="17.850000000000001" customHeight="1">
      <c r="B741" s="4">
        <v>44524</v>
      </c>
      <c r="C741" s="5">
        <v>1850.9</v>
      </c>
      <c r="D741" s="9">
        <f t="shared" si="81"/>
        <v>-1.1175101522179381E-2</v>
      </c>
      <c r="G741" s="4">
        <v>44524</v>
      </c>
      <c r="H741" s="5">
        <v>1568.65</v>
      </c>
      <c r="I741" s="9">
        <f t="shared" si="82"/>
        <v>-2.1910997780477632E-2</v>
      </c>
      <c r="L741" s="4">
        <v>44524</v>
      </c>
      <c r="M741" s="3">
        <v>398.6</v>
      </c>
      <c r="N741" s="9">
        <f t="shared" si="83"/>
        <v>8.0604970421779467E-3</v>
      </c>
      <c r="Q741" s="4">
        <v>44524</v>
      </c>
      <c r="R741" s="5">
        <v>3670.78</v>
      </c>
      <c r="S741" s="9">
        <f t="shared" si="84"/>
        <v>-2.0436581208586733E-2</v>
      </c>
      <c r="V741" s="4">
        <v>44524</v>
      </c>
      <c r="W741" s="3">
        <v>13.6</v>
      </c>
      <c r="X741" s="9">
        <f t="shared" si="85"/>
        <v>1.1090686694158138E-2</v>
      </c>
      <c r="AA741" s="4">
        <v>44524</v>
      </c>
      <c r="AB741" s="5">
        <v>17415.05</v>
      </c>
      <c r="AC741" s="2">
        <f t="shared" si="86"/>
        <v>-5.0575162788005449E-3</v>
      </c>
      <c r="AF741" s="19">
        <f t="shared" si="80"/>
        <v>680</v>
      </c>
      <c r="AG741" s="21">
        <v>1.4234740351642903E-2</v>
      </c>
      <c r="AH741" s="21">
        <v>0.16543244180130565</v>
      </c>
    </row>
    <row r="742" spans="2:34" ht="17.850000000000001" customHeight="1">
      <c r="B742" s="4">
        <v>44523</v>
      </c>
      <c r="C742" s="5">
        <v>1871.7</v>
      </c>
      <c r="D742" s="9">
        <f t="shared" si="81"/>
        <v>-1.3136608641166067E-2</v>
      </c>
      <c r="G742" s="4">
        <v>44523</v>
      </c>
      <c r="H742" s="5">
        <v>1603.4</v>
      </c>
      <c r="I742" s="9">
        <f t="shared" si="82"/>
        <v>-5.6114974817878015E-4</v>
      </c>
      <c r="L742" s="4">
        <v>44523</v>
      </c>
      <c r="M742" s="3">
        <v>395.4</v>
      </c>
      <c r="N742" s="9">
        <f t="shared" si="83"/>
        <v>4.943915755524146E-3</v>
      </c>
      <c r="Q742" s="4">
        <v>44523</v>
      </c>
      <c r="R742" s="5">
        <v>3746.57</v>
      </c>
      <c r="S742" s="9">
        <f t="shared" si="84"/>
        <v>-5.02130980492078E-3</v>
      </c>
      <c r="V742" s="4">
        <v>44523</v>
      </c>
      <c r="W742" s="3">
        <v>13.45</v>
      </c>
      <c r="X742" s="9">
        <f t="shared" si="85"/>
        <v>4.563529470661936E-2</v>
      </c>
      <c r="AA742" s="4">
        <v>44523</v>
      </c>
      <c r="AB742" s="5">
        <v>17503.349999999999</v>
      </c>
      <c r="AC742" s="2">
        <f t="shared" si="86"/>
        <v>4.9713875910040546E-3</v>
      </c>
      <c r="AF742" s="19">
        <f t="shared" si="80"/>
        <v>681</v>
      </c>
      <c r="AG742" s="21">
        <v>1.5344318683632953E-2</v>
      </c>
      <c r="AH742" s="21">
        <v>0.16856900522285403</v>
      </c>
    </row>
    <row r="743" spans="2:34" ht="17.850000000000001" customHeight="1">
      <c r="B743" s="4">
        <v>44522</v>
      </c>
      <c r="C743" s="5">
        <v>1896.45</v>
      </c>
      <c r="D743" s="9">
        <f t="shared" si="81"/>
        <v>-1.6214168337787431E-2</v>
      </c>
      <c r="G743" s="4">
        <v>44522</v>
      </c>
      <c r="H743" s="5">
        <v>1604.3</v>
      </c>
      <c r="I743" s="9">
        <f t="shared" si="82"/>
        <v>-5.4965717497356729E-2</v>
      </c>
      <c r="L743" s="4">
        <v>44522</v>
      </c>
      <c r="M743" s="3">
        <v>393.45</v>
      </c>
      <c r="N743" s="9">
        <f t="shared" si="83"/>
        <v>-1.6635544315140621E-2</v>
      </c>
      <c r="Q743" s="4">
        <v>44522</v>
      </c>
      <c r="R743" s="5">
        <v>3765.43</v>
      </c>
      <c r="S743" s="9">
        <f t="shared" si="84"/>
        <v>-1.2370616983346005E-2</v>
      </c>
      <c r="V743" s="4">
        <v>44522</v>
      </c>
      <c r="W743" s="3">
        <v>12.85</v>
      </c>
      <c r="X743" s="9">
        <f t="shared" si="85"/>
        <v>-4.9345874103154976E-2</v>
      </c>
      <c r="AA743" s="4">
        <v>44522</v>
      </c>
      <c r="AB743" s="5">
        <v>17416.55</v>
      </c>
      <c r="AC743" s="2">
        <f t="shared" si="86"/>
        <v>-1.9798067728082253E-2</v>
      </c>
      <c r="AF743" s="19">
        <f t="shared" si="80"/>
        <v>682</v>
      </c>
      <c r="AG743" s="21">
        <v>1.6439403462389236E-2</v>
      </c>
      <c r="AH743" s="21">
        <v>0.15042116374955294</v>
      </c>
    </row>
    <row r="744" spans="2:34" ht="17.850000000000001" customHeight="1">
      <c r="B744" s="4">
        <v>44518</v>
      </c>
      <c r="C744" s="5">
        <v>1927.45</v>
      </c>
      <c r="D744" s="9">
        <f t="shared" si="81"/>
        <v>-3.3167151482818256E-2</v>
      </c>
      <c r="G744" s="4">
        <v>44518</v>
      </c>
      <c r="H744" s="5">
        <v>1694.95</v>
      </c>
      <c r="I744" s="9">
        <f t="shared" si="82"/>
        <v>-2.4880383793511429E-2</v>
      </c>
      <c r="L744" s="4">
        <v>44518</v>
      </c>
      <c r="M744" s="3">
        <v>400.05</v>
      </c>
      <c r="N744" s="9">
        <f t="shared" si="83"/>
        <v>-1.4763620305599676E-2</v>
      </c>
      <c r="Q744" s="4">
        <v>44518</v>
      </c>
      <c r="R744" s="5">
        <v>3812.3</v>
      </c>
      <c r="S744" s="9">
        <f t="shared" si="84"/>
        <v>-2.4529455976616044E-2</v>
      </c>
      <c r="V744" s="4">
        <v>44518</v>
      </c>
      <c r="W744" s="3">
        <v>13.5</v>
      </c>
      <c r="X744" s="9">
        <f t="shared" si="85"/>
        <v>-2.9199154692262353E-2</v>
      </c>
      <c r="AA744" s="4">
        <v>44518</v>
      </c>
      <c r="AB744" s="5">
        <v>17764.8</v>
      </c>
      <c r="AC744" s="2">
        <f t="shared" si="86"/>
        <v>-7.5063196902765391E-3</v>
      </c>
      <c r="AF744" s="19">
        <f t="shared" si="80"/>
        <v>683</v>
      </c>
      <c r="AG744" s="21">
        <v>1.5849547755001615E-2</v>
      </c>
      <c r="AH744" s="21">
        <v>8.7869278081486132E-2</v>
      </c>
    </row>
    <row r="745" spans="2:34" ht="17.850000000000001" customHeight="1">
      <c r="B745" s="4">
        <v>44517</v>
      </c>
      <c r="C745" s="5">
        <v>1992.45</v>
      </c>
      <c r="D745" s="9">
        <f t="shared" si="81"/>
        <v>-4.4069480643024392E-3</v>
      </c>
      <c r="G745" s="4">
        <v>44517</v>
      </c>
      <c r="H745" s="5">
        <v>1737.65</v>
      </c>
      <c r="I745" s="9">
        <f t="shared" si="82"/>
        <v>1.6127978297001092E-2</v>
      </c>
      <c r="L745" s="4">
        <v>44517</v>
      </c>
      <c r="M745" s="3">
        <v>406</v>
      </c>
      <c r="N745" s="9">
        <f t="shared" si="83"/>
        <v>-4.0558035071870816E-3</v>
      </c>
      <c r="Q745" s="4">
        <v>44517</v>
      </c>
      <c r="R745" s="5">
        <v>3906.97</v>
      </c>
      <c r="S745" s="9">
        <f t="shared" si="84"/>
        <v>6.321497123565451E-3</v>
      </c>
      <c r="V745" s="4">
        <v>44517</v>
      </c>
      <c r="W745" s="3">
        <v>13.9</v>
      </c>
      <c r="X745" s="9">
        <f t="shared" si="85"/>
        <v>0</v>
      </c>
      <c r="AA745" s="4">
        <v>44517</v>
      </c>
      <c r="AB745" s="5">
        <v>17898.650000000001</v>
      </c>
      <c r="AC745" s="2">
        <f t="shared" si="86"/>
        <v>-5.6020214558960254E-3</v>
      </c>
      <c r="AF745" s="19">
        <f t="shared" si="80"/>
        <v>684</v>
      </c>
      <c r="AG745" s="21">
        <v>1.6041408434065145E-2</v>
      </c>
      <c r="AH745" s="21">
        <v>0.19300556043391748</v>
      </c>
    </row>
    <row r="746" spans="2:34" ht="17.850000000000001" customHeight="1">
      <c r="B746" s="4">
        <v>44516</v>
      </c>
      <c r="C746" s="5">
        <v>2001.25</v>
      </c>
      <c r="D746" s="9">
        <f t="shared" si="81"/>
        <v>-7.3929668247410957E-3</v>
      </c>
      <c r="G746" s="4">
        <v>44516</v>
      </c>
      <c r="H746" s="5">
        <v>1709.85</v>
      </c>
      <c r="I746" s="9">
        <f t="shared" si="82"/>
        <v>2.3714384658881909E-3</v>
      </c>
      <c r="L746" s="4">
        <v>44516</v>
      </c>
      <c r="M746" s="3">
        <v>407.65</v>
      </c>
      <c r="N746" s="9">
        <f t="shared" si="83"/>
        <v>1.1044978726067337E-3</v>
      </c>
      <c r="Q746" s="4">
        <v>44516</v>
      </c>
      <c r="R746" s="5">
        <v>3882.35</v>
      </c>
      <c r="S746" s="9">
        <f t="shared" si="84"/>
        <v>1.3215588782937764E-2</v>
      </c>
      <c r="V746" s="4">
        <v>44516</v>
      </c>
      <c r="W746" s="3">
        <v>13.9</v>
      </c>
      <c r="X746" s="9">
        <f t="shared" si="85"/>
        <v>1.0850016024065844E-2</v>
      </c>
      <c r="AA746" s="4">
        <v>44516</v>
      </c>
      <c r="AB746" s="5">
        <v>17999.2</v>
      </c>
      <c r="AC746" s="2">
        <f t="shared" si="86"/>
        <v>-6.1065890087613648E-3</v>
      </c>
      <c r="AF746" s="19">
        <f t="shared" si="80"/>
        <v>685</v>
      </c>
      <c r="AG746" s="21">
        <v>2.0103588353732996E-2</v>
      </c>
      <c r="AH746" s="21">
        <v>0.25967766528821423</v>
      </c>
    </row>
    <row r="747" spans="2:34" ht="17.850000000000001" customHeight="1">
      <c r="B747" s="4">
        <v>44515</v>
      </c>
      <c r="C747" s="5">
        <v>2016.1</v>
      </c>
      <c r="D747" s="9">
        <f t="shared" si="81"/>
        <v>-1.6089303749649987E-2</v>
      </c>
      <c r="G747" s="4">
        <v>44515</v>
      </c>
      <c r="H747" s="5">
        <v>1705.8</v>
      </c>
      <c r="I747" s="9">
        <f t="shared" si="82"/>
        <v>-1.6367833976302513E-2</v>
      </c>
      <c r="L747" s="4">
        <v>44515</v>
      </c>
      <c r="M747" s="3">
        <v>407.2</v>
      </c>
      <c r="N747" s="9">
        <f t="shared" si="83"/>
        <v>5.9113472630571645E-3</v>
      </c>
      <c r="Q747" s="4">
        <v>44515</v>
      </c>
      <c r="R747" s="5">
        <v>3831.38</v>
      </c>
      <c r="S747" s="9">
        <f t="shared" si="84"/>
        <v>1.5023364145518844E-2</v>
      </c>
      <c r="V747" s="4">
        <v>44515</v>
      </c>
      <c r="W747" s="3">
        <v>13.75</v>
      </c>
      <c r="X747" s="9">
        <f t="shared" si="85"/>
        <v>-1.4440684154794247E-2</v>
      </c>
      <c r="AA747" s="4">
        <v>44515</v>
      </c>
      <c r="AB747" s="5">
        <v>18109.45</v>
      </c>
      <c r="AC747" s="2">
        <f t="shared" si="86"/>
        <v>3.700410401166087E-4</v>
      </c>
      <c r="AF747" s="19">
        <f t="shared" si="80"/>
        <v>686</v>
      </c>
      <c r="AG747" s="21">
        <v>1.5067631114617572E-2</v>
      </c>
      <c r="AH747" s="21">
        <v>0.12723366284432777</v>
      </c>
    </row>
    <row r="748" spans="2:34" ht="17.850000000000001" customHeight="1">
      <c r="B748" s="4">
        <v>44512</v>
      </c>
      <c r="C748" s="5">
        <v>2048.8000000000002</v>
      </c>
      <c r="D748" s="9">
        <f t="shared" si="81"/>
        <v>2.0463720428434719E-2</v>
      </c>
      <c r="G748" s="4">
        <v>44512</v>
      </c>
      <c r="H748" s="5">
        <v>1733.95</v>
      </c>
      <c r="I748" s="9">
        <f t="shared" si="82"/>
        <v>1.0114708963564917E-2</v>
      </c>
      <c r="L748" s="4">
        <v>44512</v>
      </c>
      <c r="M748" s="3">
        <v>404.8</v>
      </c>
      <c r="N748" s="9">
        <f t="shared" si="83"/>
        <v>-5.7885499398844346E-3</v>
      </c>
      <c r="Q748" s="4">
        <v>44512</v>
      </c>
      <c r="R748" s="5">
        <v>3774.25</v>
      </c>
      <c r="S748" s="9">
        <f t="shared" si="84"/>
        <v>5.2146057726446182E-3</v>
      </c>
      <c r="V748" s="4">
        <v>44512</v>
      </c>
      <c r="W748" s="3">
        <v>13.95</v>
      </c>
      <c r="X748" s="9">
        <f t="shared" si="85"/>
        <v>1.0810916104215456E-2</v>
      </c>
      <c r="AA748" s="4">
        <v>44512</v>
      </c>
      <c r="AB748" s="5">
        <v>18102.75</v>
      </c>
      <c r="AC748" s="2">
        <f t="shared" si="86"/>
        <v>1.2739096598234837E-2</v>
      </c>
      <c r="AF748" s="19">
        <f t="shared" si="80"/>
        <v>687</v>
      </c>
      <c r="AG748" s="21">
        <v>1.6606747662154711E-2</v>
      </c>
      <c r="AH748" s="21">
        <v>0.13660788349505984</v>
      </c>
    </row>
    <row r="749" spans="2:34" ht="17.850000000000001" customHeight="1">
      <c r="B749" s="4">
        <v>44511</v>
      </c>
      <c r="C749" s="5">
        <v>2007.3</v>
      </c>
      <c r="D749" s="9">
        <v>0</v>
      </c>
      <c r="G749" s="4">
        <v>44511</v>
      </c>
      <c r="H749" s="5">
        <v>1716.5</v>
      </c>
      <c r="I749" s="9">
        <v>0</v>
      </c>
      <c r="L749" s="4">
        <v>44511</v>
      </c>
      <c r="M749" s="3">
        <v>407.15</v>
      </c>
      <c r="N749" s="9">
        <v>0</v>
      </c>
      <c r="Q749" s="4">
        <v>44511</v>
      </c>
      <c r="R749" s="5">
        <v>3754.62</v>
      </c>
      <c r="S749" s="9">
        <v>0</v>
      </c>
      <c r="V749" s="4">
        <v>44511</v>
      </c>
      <c r="W749" s="3">
        <v>13.8</v>
      </c>
      <c r="X749" s="9">
        <v>0</v>
      </c>
      <c r="AA749" s="4">
        <v>44511</v>
      </c>
      <c r="AB749" s="5">
        <v>17873.599999999999</v>
      </c>
      <c r="AC749" s="2">
        <v>0</v>
      </c>
      <c r="AF749" s="19">
        <f t="shared" si="80"/>
        <v>688</v>
      </c>
      <c r="AG749" s="21">
        <v>1.5571205842150016E-2</v>
      </c>
      <c r="AH749" s="21">
        <v>9.9763796596629123E-2</v>
      </c>
    </row>
    <row r="750" spans="2:34" ht="17.850000000000001" customHeight="1">
      <c r="C750" s="13">
        <f>SUM(C4:C749)</f>
        <v>1013161.4499999996</v>
      </c>
      <c r="H750" s="13">
        <f>SUM(H4:H749)</f>
        <v>1200681.199999999</v>
      </c>
      <c r="M750" s="13">
        <f>SUM(M4:M749)</f>
        <v>601807.05000000086</v>
      </c>
      <c r="R750" s="13">
        <f>SUM(R4:R749)</f>
        <v>1952673.3799999992</v>
      </c>
      <c r="W750" s="11">
        <f>SUM(W4:W749)</f>
        <v>14631.889999999989</v>
      </c>
      <c r="AF750" s="19">
        <f t="shared" si="80"/>
        <v>689</v>
      </c>
      <c r="AG750" s="21">
        <v>1.7544790141408678E-2</v>
      </c>
      <c r="AH750" s="21">
        <v>0.13609951854250107</v>
      </c>
    </row>
    <row r="751" spans="2:34" ht="17.850000000000001" customHeight="1">
      <c r="C751" s="11">
        <f>C750/(C750+H750+M750+R750+W750)</f>
        <v>0.21182751172754613</v>
      </c>
      <c r="H751" s="11">
        <f>H750/(C750+H750+M750+R750+W750)</f>
        <v>0.25103334811450245</v>
      </c>
      <c r="M751" s="11">
        <f>M750/(C750+H750+M750+R750+W750)</f>
        <v>0.12582327322224426</v>
      </c>
      <c r="R751" s="11">
        <f>R750/(C750+H750+M750+R750+W750)</f>
        <v>0.40825669324668556</v>
      </c>
      <c r="W751" s="11">
        <f>W750/(C750+H750+M750+R750+W750)</f>
        <v>3.0591736890217881E-3</v>
      </c>
      <c r="AF751" s="19">
        <f t="shared" si="80"/>
        <v>690</v>
      </c>
      <c r="AG751" s="21">
        <v>1.5334406289082388E-2</v>
      </c>
      <c r="AH751" s="21">
        <v>0.16213697153683307</v>
      </c>
    </row>
    <row r="752" spans="2:34">
      <c r="AF752" s="19">
        <f t="shared" si="80"/>
        <v>691</v>
      </c>
      <c r="AG752" s="21">
        <v>2.2292058449464771E-2</v>
      </c>
      <c r="AH752" s="21">
        <v>0.4764116966563734</v>
      </c>
    </row>
    <row r="753" spans="32:34">
      <c r="AF753" s="19">
        <f t="shared" si="80"/>
        <v>692</v>
      </c>
      <c r="AG753" s="21">
        <v>1.4149358855808593E-2</v>
      </c>
      <c r="AH753" s="21">
        <v>8.1888790369230247E-2</v>
      </c>
    </row>
    <row r="754" spans="32:34">
      <c r="AF754" s="19">
        <f t="shared" si="80"/>
        <v>693</v>
      </c>
      <c r="AG754" s="21">
        <v>1.4443048533046531E-2</v>
      </c>
      <c r="AH754" s="21">
        <v>0.14814056111431401</v>
      </c>
    </row>
    <row r="755" spans="32:34">
      <c r="AF755" s="19">
        <f t="shared" si="80"/>
        <v>694</v>
      </c>
      <c r="AG755" s="21">
        <v>1.7325032369694491E-2</v>
      </c>
      <c r="AH755" s="21">
        <v>0.24620459609377099</v>
      </c>
    </row>
    <row r="756" spans="32:34">
      <c r="AF756" s="19">
        <f t="shared" si="80"/>
        <v>695</v>
      </c>
      <c r="AG756" s="21">
        <v>1.744942138392196E-2</v>
      </c>
      <c r="AH756" s="21">
        <v>8.3877973819249357E-2</v>
      </c>
    </row>
    <row r="757" spans="32:34">
      <c r="AF757" s="19">
        <f t="shared" si="80"/>
        <v>696</v>
      </c>
      <c r="AG757" s="21">
        <v>1.4675266550212916E-2</v>
      </c>
      <c r="AH757" s="21">
        <v>0.12747135854353525</v>
      </c>
    </row>
    <row r="758" spans="32:34">
      <c r="AF758" s="19">
        <f t="shared" si="80"/>
        <v>697</v>
      </c>
      <c r="AG758" s="21">
        <v>1.5602206180202274E-2</v>
      </c>
      <c r="AH758" s="21">
        <v>0.2131300005710918</v>
      </c>
    </row>
    <row r="759" spans="32:34">
      <c r="AF759" s="19">
        <f t="shared" si="80"/>
        <v>698</v>
      </c>
      <c r="AG759" s="21">
        <v>1.4148436447699272E-2</v>
      </c>
      <c r="AH759" s="21">
        <v>8.8726520357542193E-2</v>
      </c>
    </row>
    <row r="760" spans="32:34">
      <c r="AF760" s="19">
        <f t="shared" si="80"/>
        <v>699</v>
      </c>
      <c r="AG760" s="21">
        <v>1.5004833311358108E-2</v>
      </c>
      <c r="AH760" s="21">
        <v>-3.1957042421126028E-2</v>
      </c>
    </row>
    <row r="761" spans="32:34">
      <c r="AF761" s="19">
        <f t="shared" si="80"/>
        <v>700</v>
      </c>
      <c r="AG761" s="21">
        <v>1.4552687106493689E-2</v>
      </c>
      <c r="AH761" s="21">
        <v>0.15931358419581892</v>
      </c>
    </row>
    <row r="762" spans="32:34">
      <c r="AF762" s="19">
        <f t="shared" si="80"/>
        <v>701</v>
      </c>
      <c r="AG762" s="21">
        <v>1.4317886259498407E-2</v>
      </c>
      <c r="AH762" s="21">
        <v>0.13158013253090678</v>
      </c>
    </row>
    <row r="763" spans="32:34">
      <c r="AF763" s="19">
        <f t="shared" si="80"/>
        <v>702</v>
      </c>
      <c r="AG763" s="21">
        <v>1.6476251008608108E-2</v>
      </c>
      <c r="AH763" s="21">
        <v>0.21612774598591314</v>
      </c>
    </row>
    <row r="764" spans="32:34">
      <c r="AF764" s="19">
        <f t="shared" si="80"/>
        <v>703</v>
      </c>
      <c r="AG764" s="21">
        <v>1.7038287340968704E-2</v>
      </c>
      <c r="AH764" s="21">
        <v>0.21620292342029432</v>
      </c>
    </row>
    <row r="765" spans="32:34">
      <c r="AF765" s="19">
        <f t="shared" si="80"/>
        <v>704</v>
      </c>
      <c r="AG765" s="21">
        <v>1.4620603652897086E-2</v>
      </c>
      <c r="AH765" s="21">
        <v>0.16894840071283795</v>
      </c>
    </row>
    <row r="766" spans="32:34">
      <c r="AF766" s="19">
        <f t="shared" si="80"/>
        <v>705</v>
      </c>
      <c r="AG766" s="21">
        <v>1.4950128805421467E-2</v>
      </c>
      <c r="AH766" s="21">
        <v>0.11012316443637649</v>
      </c>
    </row>
    <row r="767" spans="32:34">
      <c r="AF767" s="19">
        <f t="shared" ref="AF767:AF830" si="87">AF766+1</f>
        <v>706</v>
      </c>
      <c r="AG767" s="21">
        <v>1.3981410578084948E-2</v>
      </c>
      <c r="AH767" s="21">
        <v>0.11085351846846241</v>
      </c>
    </row>
    <row r="768" spans="32:34">
      <c r="AF768" s="19">
        <f t="shared" si="87"/>
        <v>707</v>
      </c>
      <c r="AG768" s="21">
        <v>1.4088392266114927E-2</v>
      </c>
      <c r="AH768" s="21">
        <v>7.6138710916104205E-2</v>
      </c>
    </row>
    <row r="769" spans="32:34">
      <c r="AF769" s="19">
        <f t="shared" si="87"/>
        <v>708</v>
      </c>
      <c r="AG769" s="21">
        <v>1.646795891036119E-2</v>
      </c>
      <c r="AH769" s="21">
        <v>6.3501351453260635E-2</v>
      </c>
    </row>
    <row r="770" spans="32:34">
      <c r="AF770" s="19">
        <f t="shared" si="87"/>
        <v>709</v>
      </c>
      <c r="AG770" s="21">
        <v>1.488322693180574E-2</v>
      </c>
      <c r="AH770" s="21">
        <v>0.16303574068018023</v>
      </c>
    </row>
    <row r="771" spans="32:34">
      <c r="AF771" s="19">
        <f t="shared" si="87"/>
        <v>710</v>
      </c>
      <c r="AG771" s="21">
        <v>1.7788666490660365E-2</v>
      </c>
      <c r="AH771" s="21">
        <v>0.26995605517854121</v>
      </c>
    </row>
    <row r="772" spans="32:34">
      <c r="AF772" s="19">
        <f t="shared" si="87"/>
        <v>711</v>
      </c>
      <c r="AG772" s="21">
        <v>1.5137135108640542E-2</v>
      </c>
      <c r="AH772" s="21">
        <v>4.6224101781863383E-2</v>
      </c>
    </row>
    <row r="773" spans="32:34">
      <c r="AF773" s="19">
        <f t="shared" si="87"/>
        <v>712</v>
      </c>
      <c r="AG773" s="21">
        <v>1.6367490778229552E-2</v>
      </c>
      <c r="AH773" s="21">
        <v>0.13231298872445707</v>
      </c>
    </row>
    <row r="774" spans="32:34">
      <c r="AF774" s="19">
        <f t="shared" si="87"/>
        <v>713</v>
      </c>
      <c r="AG774" s="21">
        <v>1.5883666195657471E-2</v>
      </c>
      <c r="AH774" s="21">
        <v>5.5684504298859801E-2</v>
      </c>
    </row>
    <row r="775" spans="32:34">
      <c r="AF775" s="19">
        <f t="shared" si="87"/>
        <v>714</v>
      </c>
      <c r="AG775" s="21">
        <v>1.4771688861950863E-2</v>
      </c>
      <c r="AH775" s="21">
        <v>0.15267194025563624</v>
      </c>
    </row>
    <row r="776" spans="32:34">
      <c r="AF776" s="19">
        <f t="shared" si="87"/>
        <v>715</v>
      </c>
      <c r="AG776" s="21">
        <v>1.7103566098593842E-2</v>
      </c>
      <c r="AH776" s="21">
        <v>0.29301403091073197</v>
      </c>
    </row>
    <row r="777" spans="32:34">
      <c r="AF777" s="19">
        <f t="shared" si="87"/>
        <v>716</v>
      </c>
      <c r="AG777" s="21">
        <v>1.6321907409198737E-2</v>
      </c>
      <c r="AH777" s="21">
        <v>-2.5341616272261065E-2</v>
      </c>
    </row>
    <row r="778" spans="32:34">
      <c r="AF778" s="19">
        <f t="shared" si="87"/>
        <v>717</v>
      </c>
      <c r="AG778" s="21">
        <v>1.4593021752827947E-2</v>
      </c>
      <c r="AH778" s="21">
        <v>0.15254070571034711</v>
      </c>
    </row>
    <row r="779" spans="32:34">
      <c r="AF779" s="19">
        <f t="shared" si="87"/>
        <v>718</v>
      </c>
      <c r="AG779" s="21">
        <v>1.8111324568055868E-2</v>
      </c>
      <c r="AH779" s="21">
        <v>0.15757070767635481</v>
      </c>
    </row>
    <row r="780" spans="32:34">
      <c r="AF780" s="19">
        <f t="shared" si="87"/>
        <v>719</v>
      </c>
      <c r="AG780" s="21">
        <v>1.5895655954613428E-2</v>
      </c>
      <c r="AH780" s="21">
        <v>0.20532958245942201</v>
      </c>
    </row>
    <row r="781" spans="32:34">
      <c r="AF781" s="19">
        <f t="shared" si="87"/>
        <v>720</v>
      </c>
      <c r="AG781" s="21">
        <v>1.5015590279295664E-2</v>
      </c>
      <c r="AH781" s="21">
        <v>0.15164909001086921</v>
      </c>
    </row>
    <row r="782" spans="32:34">
      <c r="AF782" s="19">
        <f t="shared" si="87"/>
        <v>721</v>
      </c>
      <c r="AG782" s="21">
        <v>1.5001769457897756E-2</v>
      </c>
      <c r="AH782" s="21">
        <v>0.14973885330222814</v>
      </c>
    </row>
    <row r="783" spans="32:34">
      <c r="AF783" s="19">
        <f t="shared" si="87"/>
        <v>722</v>
      </c>
      <c r="AG783" s="21">
        <v>1.9134635514666015E-2</v>
      </c>
      <c r="AH783" s="21">
        <v>0.29817042256705639</v>
      </c>
    </row>
    <row r="784" spans="32:34">
      <c r="AF784" s="19">
        <f t="shared" si="87"/>
        <v>723</v>
      </c>
      <c r="AG784" s="21">
        <v>1.4722555534759331E-2</v>
      </c>
      <c r="AH784" s="21">
        <v>2.5690987980361108E-3</v>
      </c>
    </row>
    <row r="785" spans="32:34">
      <c r="AF785" s="19">
        <f t="shared" si="87"/>
        <v>724</v>
      </c>
      <c r="AG785" s="21">
        <v>1.5029605217733402E-2</v>
      </c>
      <c r="AH785" s="21">
        <v>0.1452701057733006</v>
      </c>
    </row>
    <row r="786" spans="32:34">
      <c r="AF786" s="19">
        <f t="shared" si="87"/>
        <v>725</v>
      </c>
      <c r="AG786" s="21">
        <v>1.4042100211338882E-2</v>
      </c>
      <c r="AH786" s="21">
        <v>0.14373734164627114</v>
      </c>
    </row>
    <row r="787" spans="32:34">
      <c r="AF787" s="19">
        <f t="shared" si="87"/>
        <v>726</v>
      </c>
      <c r="AG787" s="21">
        <v>1.5993922107495156E-2</v>
      </c>
      <c r="AH787" s="21">
        <v>0.11360124499130179</v>
      </c>
    </row>
    <row r="788" spans="32:34">
      <c r="AF788" s="19">
        <f t="shared" si="87"/>
        <v>727</v>
      </c>
      <c r="AG788" s="21">
        <v>1.590969316596523E-2</v>
      </c>
      <c r="AH788" s="21">
        <v>0.13727536457016193</v>
      </c>
    </row>
    <row r="789" spans="32:34">
      <c r="AF789" s="19">
        <f t="shared" si="87"/>
        <v>728</v>
      </c>
      <c r="AG789" s="21">
        <v>1.4442434793198683E-2</v>
      </c>
      <c r="AH789" s="21">
        <v>9.5736955604584312E-2</v>
      </c>
    </row>
    <row r="790" spans="32:34">
      <c r="AF790" s="19">
        <f t="shared" si="87"/>
        <v>729</v>
      </c>
      <c r="AG790" s="21">
        <v>1.8867852407117115E-2</v>
      </c>
      <c r="AH790" s="21">
        <v>0.22142343187477892</v>
      </c>
    </row>
    <row r="791" spans="32:34">
      <c r="AF791" s="19">
        <f t="shared" si="87"/>
        <v>730</v>
      </c>
      <c r="AG791" s="21">
        <v>1.4386765675441072E-2</v>
      </c>
      <c r="AH791" s="21">
        <v>0.14463592737861453</v>
      </c>
    </row>
    <row r="792" spans="32:34">
      <c r="AF792" s="19">
        <f t="shared" si="87"/>
        <v>731</v>
      </c>
      <c r="AG792" s="21">
        <v>1.614771878268511E-2</v>
      </c>
      <c r="AH792" s="21">
        <v>0.10673315138301911</v>
      </c>
    </row>
    <row r="793" spans="32:34">
      <c r="AF793" s="19">
        <f t="shared" si="87"/>
        <v>732</v>
      </c>
      <c r="AG793" s="21">
        <v>1.6454638313124978E-2</v>
      </c>
      <c r="AH793" s="21">
        <v>0.1017458121102363</v>
      </c>
    </row>
    <row r="794" spans="32:34">
      <c r="AF794" s="19">
        <f t="shared" si="87"/>
        <v>733</v>
      </c>
      <c r="AG794" s="21">
        <v>1.6896402966244544E-2</v>
      </c>
      <c r="AH794" s="21">
        <v>0.2266463243916314</v>
      </c>
    </row>
    <row r="795" spans="32:34">
      <c r="AF795" s="19">
        <f t="shared" si="87"/>
        <v>734</v>
      </c>
      <c r="AG795" s="21">
        <v>1.5221227558996757E-2</v>
      </c>
      <c r="AH795" s="21">
        <v>0.18447510034550119</v>
      </c>
    </row>
    <row r="796" spans="32:34">
      <c r="AF796" s="19">
        <f t="shared" si="87"/>
        <v>735</v>
      </c>
      <c r="AG796" s="21">
        <v>1.4747731365937839E-2</v>
      </c>
      <c r="AH796" s="21">
        <v>0.20085967460864368</v>
      </c>
    </row>
    <row r="797" spans="32:34">
      <c r="AF797" s="19">
        <f t="shared" si="87"/>
        <v>736</v>
      </c>
      <c r="AG797" s="21">
        <v>1.4386626068253847E-2</v>
      </c>
      <c r="AH797" s="21">
        <v>-1.2770865948850511E-2</v>
      </c>
    </row>
    <row r="798" spans="32:34">
      <c r="AF798" s="19">
        <f t="shared" si="87"/>
        <v>737</v>
      </c>
      <c r="AG798" s="21">
        <v>1.4689263077127908E-2</v>
      </c>
      <c r="AH798" s="21">
        <v>7.7226170755748058E-2</v>
      </c>
    </row>
    <row r="799" spans="32:34">
      <c r="AF799" s="19">
        <f t="shared" si="87"/>
        <v>738</v>
      </c>
      <c r="AG799" s="21">
        <v>1.5619325551646654E-2</v>
      </c>
      <c r="AH799" s="21">
        <v>2.2035793658443277E-2</v>
      </c>
    </row>
    <row r="800" spans="32:34">
      <c r="AF800" s="19">
        <f t="shared" si="87"/>
        <v>739</v>
      </c>
      <c r="AG800" s="21">
        <v>1.5845936554345425E-2</v>
      </c>
      <c r="AH800" s="21">
        <v>0.20857790622449962</v>
      </c>
    </row>
    <row r="801" spans="32:34">
      <c r="AF801" s="19">
        <f t="shared" si="87"/>
        <v>740</v>
      </c>
      <c r="AG801" s="21">
        <v>1.5223739116392708E-2</v>
      </c>
      <c r="AH801" s="21">
        <v>0.18487386920477947</v>
      </c>
    </row>
    <row r="802" spans="32:34">
      <c r="AF802" s="19">
        <f t="shared" si="87"/>
        <v>741</v>
      </c>
      <c r="AG802" s="21">
        <v>1.4944279054765431E-2</v>
      </c>
      <c r="AH802" s="21">
        <v>0.20264624058455266</v>
      </c>
    </row>
    <row r="803" spans="32:34">
      <c r="AF803" s="19">
        <f t="shared" si="87"/>
        <v>742</v>
      </c>
      <c r="AG803" s="21">
        <v>1.5079068876404488E-2</v>
      </c>
      <c r="AH803" s="21">
        <v>0.13759999561806049</v>
      </c>
    </row>
    <row r="804" spans="32:34">
      <c r="AF804" s="19">
        <f t="shared" si="87"/>
        <v>743</v>
      </c>
      <c r="AG804" s="21">
        <v>1.6920355722208111E-2</v>
      </c>
      <c r="AH804" s="21">
        <v>0.32855914212796988</v>
      </c>
    </row>
    <row r="805" spans="32:34">
      <c r="AF805" s="19">
        <f t="shared" si="87"/>
        <v>744</v>
      </c>
      <c r="AG805" s="21">
        <v>1.651509579884039E-2</v>
      </c>
      <c r="AH805" s="21">
        <v>0.12542044556004506</v>
      </c>
    </row>
    <row r="806" spans="32:34">
      <c r="AF806" s="19">
        <f t="shared" si="87"/>
        <v>745</v>
      </c>
      <c r="AG806" s="21">
        <v>1.469222451091049E-2</v>
      </c>
      <c r="AH806" s="21">
        <v>0.17288448217762459</v>
      </c>
    </row>
    <row r="807" spans="32:34">
      <c r="AF807" s="19">
        <f t="shared" si="87"/>
        <v>746</v>
      </c>
      <c r="AG807" s="21">
        <v>1.6715654620530779E-2</v>
      </c>
      <c r="AH807" s="21">
        <v>0.13418537241519296</v>
      </c>
    </row>
    <row r="808" spans="32:34">
      <c r="AF808" s="19">
        <f t="shared" si="87"/>
        <v>747</v>
      </c>
      <c r="AG808" s="21">
        <v>1.6789581197939794E-2</v>
      </c>
      <c r="AH808" s="21">
        <v>0.25254120526645396</v>
      </c>
    </row>
    <row r="809" spans="32:34">
      <c r="AF809" s="19">
        <f t="shared" si="87"/>
        <v>748</v>
      </c>
      <c r="AG809" s="21">
        <v>1.6075822841338742E-2</v>
      </c>
      <c r="AH809" s="21">
        <v>0.2363212981473985</v>
      </c>
    </row>
    <row r="810" spans="32:34">
      <c r="AF810" s="19">
        <f t="shared" si="87"/>
        <v>749</v>
      </c>
      <c r="AG810" s="21">
        <v>1.3880428836953803E-2</v>
      </c>
      <c r="AH810" s="21">
        <v>0.10879227786060947</v>
      </c>
    </row>
    <row r="811" spans="32:34">
      <c r="AF811" s="19">
        <f t="shared" si="87"/>
        <v>750</v>
      </c>
      <c r="AG811" s="21">
        <v>1.4145004270122229E-2</v>
      </c>
      <c r="AH811" s="21">
        <v>-3.1038464270901595E-2</v>
      </c>
    </row>
    <row r="812" spans="32:34">
      <c r="AF812" s="19">
        <f t="shared" si="87"/>
        <v>751</v>
      </c>
      <c r="AG812" s="21">
        <v>1.4871834238971917E-2</v>
      </c>
      <c r="AH812" s="21">
        <v>0.21125883598060874</v>
      </c>
    </row>
    <row r="813" spans="32:34">
      <c r="AF813" s="19">
        <f t="shared" si="87"/>
        <v>752</v>
      </c>
      <c r="AG813" s="21">
        <v>1.431393948815334E-2</v>
      </c>
      <c r="AH813" s="21">
        <v>4.4588521651152131E-2</v>
      </c>
    </row>
    <row r="814" spans="32:34">
      <c r="AF814" s="19">
        <f t="shared" si="87"/>
        <v>753</v>
      </c>
      <c r="AG814" s="21">
        <v>1.7878949036918935E-2</v>
      </c>
      <c r="AH814" s="21">
        <v>0.16985692024762564</v>
      </c>
    </row>
    <row r="815" spans="32:34">
      <c r="AF815" s="19">
        <f t="shared" si="87"/>
        <v>754</v>
      </c>
      <c r="AG815" s="21">
        <v>1.6687398669837632E-2</v>
      </c>
      <c r="AH815" s="21">
        <v>0.22399807717766856</v>
      </c>
    </row>
    <row r="816" spans="32:34">
      <c r="AF816" s="19">
        <f t="shared" si="87"/>
        <v>755</v>
      </c>
      <c r="AG816" s="21">
        <v>1.4178162511117655E-2</v>
      </c>
      <c r="AH816" s="21">
        <v>0.10100380033443923</v>
      </c>
    </row>
    <row r="817" spans="32:34">
      <c r="AF817" s="19">
        <f t="shared" si="87"/>
        <v>756</v>
      </c>
      <c r="AG817" s="21">
        <v>1.7274122324453089E-2</v>
      </c>
      <c r="AH817" s="21">
        <v>0.22560155984254177</v>
      </c>
    </row>
    <row r="818" spans="32:34">
      <c r="AF818" s="19">
        <f t="shared" si="87"/>
        <v>757</v>
      </c>
      <c r="AG818" s="21">
        <v>1.7425773298270157E-2</v>
      </c>
      <c r="AH818" s="21">
        <v>0.23752347433582527</v>
      </c>
    </row>
    <row r="819" spans="32:34">
      <c r="AF819" s="19">
        <f t="shared" si="87"/>
        <v>758</v>
      </c>
      <c r="AG819" s="21">
        <v>1.5387311145680904E-2</v>
      </c>
      <c r="AH819" s="21">
        <v>0.1884889766241945</v>
      </c>
    </row>
    <row r="820" spans="32:34">
      <c r="AF820" s="19">
        <f t="shared" si="87"/>
        <v>759</v>
      </c>
      <c r="AG820" s="21">
        <v>1.5382770878760523E-2</v>
      </c>
      <c r="AH820" s="21">
        <v>9.2149793870942937E-2</v>
      </c>
    </row>
    <row r="821" spans="32:34">
      <c r="AF821" s="19">
        <f t="shared" si="87"/>
        <v>760</v>
      </c>
      <c r="AG821" s="21">
        <v>1.4152151110517382E-2</v>
      </c>
      <c r="AH821" s="21">
        <v>8.9908072074273634E-2</v>
      </c>
    </row>
    <row r="822" spans="32:34">
      <c r="AF822" s="19">
        <f t="shared" si="87"/>
        <v>761</v>
      </c>
      <c r="AG822" s="21">
        <v>1.4156762665165306E-2</v>
      </c>
      <c r="AH822" s="21">
        <v>-4.6444163585081535E-2</v>
      </c>
    </row>
    <row r="823" spans="32:34">
      <c r="AF823" s="19">
        <f t="shared" si="87"/>
        <v>762</v>
      </c>
      <c r="AG823" s="21">
        <v>1.4481204872972759E-2</v>
      </c>
      <c r="AH823" s="21">
        <v>-1.3709847046254053E-2</v>
      </c>
    </row>
    <row r="824" spans="32:34">
      <c r="AF824" s="19">
        <f t="shared" si="87"/>
        <v>763</v>
      </c>
      <c r="AG824" s="21">
        <v>1.7456266767691637E-2</v>
      </c>
      <c r="AH824" s="21">
        <v>0.28335549264340426</v>
      </c>
    </row>
    <row r="825" spans="32:34">
      <c r="AF825" s="19">
        <f t="shared" si="87"/>
        <v>764</v>
      </c>
      <c r="AG825" s="21">
        <v>1.7230522498479162E-2</v>
      </c>
      <c r="AH825" s="21">
        <v>0.18038477414441942</v>
      </c>
    </row>
    <row r="826" spans="32:34">
      <c r="AF826" s="19">
        <f t="shared" si="87"/>
        <v>765</v>
      </c>
      <c r="AG826" s="21">
        <v>1.4607682094662885E-2</v>
      </c>
      <c r="AH826" s="21">
        <v>5.9708868659463732E-2</v>
      </c>
    </row>
    <row r="827" spans="32:34">
      <c r="AF827" s="19">
        <f t="shared" si="87"/>
        <v>766</v>
      </c>
      <c r="AG827" s="21">
        <v>1.6004354955143307E-2</v>
      </c>
      <c r="AH827" s="21">
        <v>0.18070516776954892</v>
      </c>
    </row>
    <row r="828" spans="32:34">
      <c r="AF828" s="19">
        <f t="shared" si="87"/>
        <v>767</v>
      </c>
      <c r="AG828" s="21">
        <v>1.7466943811930209E-2</v>
      </c>
      <c r="AH828" s="21">
        <v>0.19916044390846804</v>
      </c>
    </row>
    <row r="829" spans="32:34">
      <c r="AF829" s="19">
        <f t="shared" si="87"/>
        <v>768</v>
      </c>
      <c r="AG829" s="21">
        <v>1.6008757278902736E-2</v>
      </c>
      <c r="AH829" s="21">
        <v>0.22878142054108136</v>
      </c>
    </row>
    <row r="830" spans="32:34">
      <c r="AF830" s="19">
        <f t="shared" si="87"/>
        <v>769</v>
      </c>
      <c r="AG830" s="21">
        <v>1.5843517553256425E-2</v>
      </c>
      <c r="AH830" s="21">
        <v>0.1981135052290999</v>
      </c>
    </row>
    <row r="831" spans="32:34">
      <c r="AF831" s="19">
        <f t="shared" ref="AF831:AF894" si="88">AF830+1</f>
        <v>770</v>
      </c>
      <c r="AG831" s="21">
        <v>1.3982200114789735E-2</v>
      </c>
      <c r="AH831" s="21">
        <v>0.12422666138416946</v>
      </c>
    </row>
    <row r="832" spans="32:34">
      <c r="AF832" s="19">
        <f t="shared" si="88"/>
        <v>771</v>
      </c>
      <c r="AG832" s="21">
        <v>1.4164383976502975E-2</v>
      </c>
      <c r="AH832" s="21">
        <v>-4.606419734739936E-3</v>
      </c>
    </row>
    <row r="833" spans="32:34">
      <c r="AF833" s="19">
        <f t="shared" si="88"/>
        <v>772</v>
      </c>
      <c r="AG833" s="21">
        <v>1.582487069203635E-2</v>
      </c>
      <c r="AH833" s="21">
        <v>0.23783936477653941</v>
      </c>
    </row>
    <row r="834" spans="32:34">
      <c r="AF834" s="19">
        <f t="shared" si="88"/>
        <v>773</v>
      </c>
      <c r="AG834" s="21">
        <v>1.3987003368194764E-2</v>
      </c>
      <c r="AH834" s="21">
        <v>8.0298099675221488E-2</v>
      </c>
    </row>
    <row r="835" spans="32:34">
      <c r="AF835" s="19">
        <f t="shared" si="88"/>
        <v>774</v>
      </c>
      <c r="AG835" s="21">
        <v>1.7252255184416455E-2</v>
      </c>
      <c r="AH835" s="21">
        <v>0.1091323105850652</v>
      </c>
    </row>
    <row r="836" spans="32:34">
      <c r="AF836" s="19">
        <f t="shared" si="88"/>
        <v>775</v>
      </c>
      <c r="AG836" s="21">
        <v>1.5810211671344152E-2</v>
      </c>
      <c r="AH836" s="21">
        <v>0.18208509061728972</v>
      </c>
    </row>
    <row r="837" spans="32:34">
      <c r="AF837" s="19">
        <f t="shared" si="88"/>
        <v>776</v>
      </c>
      <c r="AG837" s="21">
        <v>1.4056967020883994E-2</v>
      </c>
      <c r="AH837" s="21">
        <v>-3.0640655146172886E-2</v>
      </c>
    </row>
    <row r="838" spans="32:34">
      <c r="AF838" s="19">
        <f t="shared" si="88"/>
        <v>777</v>
      </c>
      <c r="AG838" s="21">
        <v>1.5807802214736089E-2</v>
      </c>
      <c r="AH838" s="21">
        <v>0.24993556505355735</v>
      </c>
    </row>
    <row r="839" spans="32:34">
      <c r="AF839" s="19">
        <f t="shared" si="88"/>
        <v>778</v>
      </c>
      <c r="AG839" s="21">
        <v>1.4656856339865326E-2</v>
      </c>
      <c r="AH839" s="21">
        <v>0.13167361019599977</v>
      </c>
    </row>
    <row r="840" spans="32:34">
      <c r="AF840" s="19">
        <f t="shared" si="88"/>
        <v>779</v>
      </c>
      <c r="AG840" s="21">
        <v>1.4851437630382569E-2</v>
      </c>
      <c r="AH840" s="21">
        <v>-1.8860656048446993E-2</v>
      </c>
    </row>
    <row r="841" spans="32:34">
      <c r="AF841" s="19">
        <f t="shared" si="88"/>
        <v>780</v>
      </c>
      <c r="AG841" s="21">
        <v>1.8953771392655677E-2</v>
      </c>
      <c r="AH841" s="21">
        <v>0.4295200512963615</v>
      </c>
    </row>
    <row r="842" spans="32:34">
      <c r="AF842" s="19">
        <f t="shared" si="88"/>
        <v>781</v>
      </c>
      <c r="AG842" s="21">
        <v>1.4096086494507869E-2</v>
      </c>
      <c r="AH842" s="21">
        <v>0.13604481566205814</v>
      </c>
    </row>
    <row r="843" spans="32:34">
      <c r="AF843" s="19">
        <f t="shared" si="88"/>
        <v>782</v>
      </c>
      <c r="AG843" s="21">
        <v>1.4362609761693949E-2</v>
      </c>
      <c r="AH843" s="21">
        <v>7.7110383748513367E-2</v>
      </c>
    </row>
    <row r="844" spans="32:34">
      <c r="AF844" s="19">
        <f t="shared" si="88"/>
        <v>783</v>
      </c>
      <c r="AG844" s="21">
        <v>1.4571165162649419E-2</v>
      </c>
      <c r="AH844" s="21">
        <v>0.16459136062328705</v>
      </c>
    </row>
    <row r="845" spans="32:34">
      <c r="AF845" s="19">
        <f t="shared" si="88"/>
        <v>784</v>
      </c>
      <c r="AG845" s="21">
        <v>1.8085094013486441E-2</v>
      </c>
      <c r="AH845" s="21">
        <v>0.13366111644398537</v>
      </c>
    </row>
    <row r="846" spans="32:34">
      <c r="AF846" s="19">
        <f t="shared" si="88"/>
        <v>785</v>
      </c>
      <c r="AG846" s="21">
        <v>1.6553935637422204E-2</v>
      </c>
      <c r="AH846" s="21">
        <v>7.156344528270335E-2</v>
      </c>
    </row>
    <row r="847" spans="32:34">
      <c r="AF847" s="19">
        <f t="shared" si="88"/>
        <v>786</v>
      </c>
      <c r="AG847" s="21">
        <v>1.4245705751629379E-2</v>
      </c>
      <c r="AH847" s="21">
        <v>0.13039643737755433</v>
      </c>
    </row>
    <row r="848" spans="32:34">
      <c r="AF848" s="19">
        <f t="shared" si="88"/>
        <v>787</v>
      </c>
      <c r="AG848" s="21">
        <v>1.598376904133331E-2</v>
      </c>
      <c r="AH848" s="21">
        <v>0.23307807934878744</v>
      </c>
    </row>
    <row r="849" spans="32:34">
      <c r="AF849" s="19">
        <f t="shared" si="88"/>
        <v>788</v>
      </c>
      <c r="AG849" s="21">
        <v>1.7062908074361137E-2</v>
      </c>
      <c r="AH849" s="21">
        <v>0.1803400058731118</v>
      </c>
    </row>
    <row r="850" spans="32:34">
      <c r="AF850" s="19">
        <f t="shared" si="88"/>
        <v>789</v>
      </c>
      <c r="AG850" s="21">
        <v>1.7547945275687041E-2</v>
      </c>
      <c r="AH850" s="21">
        <v>0.20083840497414174</v>
      </c>
    </row>
    <row r="851" spans="32:34">
      <c r="AF851" s="19">
        <f t="shared" si="88"/>
        <v>790</v>
      </c>
      <c r="AG851" s="21">
        <v>1.4646334430597414E-2</v>
      </c>
      <c r="AH851" s="21">
        <v>0.13996366140258029</v>
      </c>
    </row>
    <row r="852" spans="32:34">
      <c r="AF852" s="19">
        <f t="shared" si="88"/>
        <v>791</v>
      </c>
      <c r="AG852" s="21">
        <v>1.7224189490167623E-2</v>
      </c>
      <c r="AH852" s="21">
        <v>0.27262289100847492</v>
      </c>
    </row>
    <row r="853" spans="32:34">
      <c r="AF853" s="19">
        <f t="shared" si="88"/>
        <v>792</v>
      </c>
      <c r="AG853" s="21">
        <v>1.5397488380226698E-2</v>
      </c>
      <c r="AH853" s="21">
        <v>3.4577023898829287E-2</v>
      </c>
    </row>
    <row r="854" spans="32:34">
      <c r="AF854" s="19">
        <f t="shared" si="88"/>
        <v>793</v>
      </c>
      <c r="AG854" s="21">
        <v>1.4034652187835438E-2</v>
      </c>
      <c r="AH854" s="21">
        <v>0.1111389406107766</v>
      </c>
    </row>
    <row r="855" spans="32:34">
      <c r="AF855" s="19">
        <f t="shared" si="88"/>
        <v>794</v>
      </c>
      <c r="AG855" s="21">
        <v>1.6711600889345785E-2</v>
      </c>
      <c r="AH855" s="21">
        <v>0.25329589497611915</v>
      </c>
    </row>
    <row r="856" spans="32:34">
      <c r="AF856" s="19">
        <f t="shared" si="88"/>
        <v>795</v>
      </c>
      <c r="AG856" s="21">
        <v>1.5324701718164075E-2</v>
      </c>
      <c r="AH856" s="21">
        <v>0.1848708019162425</v>
      </c>
    </row>
    <row r="857" spans="32:34">
      <c r="AF857" s="19">
        <f t="shared" si="88"/>
        <v>796</v>
      </c>
      <c r="AG857" s="21">
        <v>1.4438176669093139E-2</v>
      </c>
      <c r="AH857" s="21">
        <v>0.14200198213081508</v>
      </c>
    </row>
    <row r="858" spans="32:34">
      <c r="AF858" s="19">
        <f t="shared" si="88"/>
        <v>797</v>
      </c>
      <c r="AG858" s="21">
        <v>1.5756343692000737E-2</v>
      </c>
      <c r="AH858" s="21">
        <v>8.1773916464322291E-2</v>
      </c>
    </row>
    <row r="859" spans="32:34">
      <c r="AF859" s="19">
        <f t="shared" si="88"/>
        <v>798</v>
      </c>
      <c r="AG859" s="21">
        <v>1.6489905753815742E-2</v>
      </c>
      <c r="AH859" s="21">
        <v>0.19936090983852081</v>
      </c>
    </row>
    <row r="860" spans="32:34">
      <c r="AF860" s="19">
        <f t="shared" si="88"/>
        <v>799</v>
      </c>
      <c r="AG860" s="21">
        <v>1.4775336086794133E-2</v>
      </c>
      <c r="AH860" s="21">
        <v>0.13409879434492569</v>
      </c>
    </row>
    <row r="861" spans="32:34">
      <c r="AF861" s="19">
        <f t="shared" si="88"/>
        <v>800</v>
      </c>
      <c r="AG861" s="21">
        <v>1.9510135444360564E-2</v>
      </c>
      <c r="AH861" s="21">
        <v>0.16533776791606636</v>
      </c>
    </row>
    <row r="862" spans="32:34">
      <c r="AF862" s="19">
        <f t="shared" si="88"/>
        <v>801</v>
      </c>
      <c r="AG862" s="21">
        <v>1.5868149528759912E-2</v>
      </c>
      <c r="AH862" s="21">
        <v>0.19602990416485441</v>
      </c>
    </row>
    <row r="863" spans="32:34">
      <c r="AF863" s="19">
        <f t="shared" si="88"/>
        <v>802</v>
      </c>
      <c r="AG863" s="21">
        <v>1.4133726623387237E-2</v>
      </c>
      <c r="AH863" s="21">
        <v>-3.9441908934385012E-2</v>
      </c>
    </row>
    <row r="864" spans="32:34">
      <c r="AF864" s="19">
        <f t="shared" si="88"/>
        <v>803</v>
      </c>
      <c r="AG864" s="21">
        <v>1.4871479486875019E-2</v>
      </c>
      <c r="AH864" s="21">
        <v>0.13081760117938349</v>
      </c>
    </row>
    <row r="865" spans="32:34">
      <c r="AF865" s="19">
        <f t="shared" si="88"/>
        <v>804</v>
      </c>
      <c r="AG865" s="21">
        <v>1.5000415682346791E-2</v>
      </c>
      <c r="AH865" s="21">
        <v>4.4929378504306998E-2</v>
      </c>
    </row>
    <row r="866" spans="32:34">
      <c r="AF866" s="19">
        <f t="shared" si="88"/>
        <v>805</v>
      </c>
      <c r="AG866" s="21">
        <v>1.5943988333543189E-2</v>
      </c>
      <c r="AH866" s="21">
        <v>0.14645852544975746</v>
      </c>
    </row>
    <row r="867" spans="32:34">
      <c r="AF867" s="19">
        <f t="shared" si="88"/>
        <v>806</v>
      </c>
      <c r="AG867" s="21">
        <v>1.5347628700010787E-2</v>
      </c>
      <c r="AH867" s="21">
        <v>0.20855197840129053</v>
      </c>
    </row>
    <row r="868" spans="32:34">
      <c r="AF868" s="19">
        <f t="shared" si="88"/>
        <v>807</v>
      </c>
      <c r="AG868" s="21">
        <v>1.5732643262637208E-2</v>
      </c>
      <c r="AH868" s="21">
        <v>4.2861050159789943E-2</v>
      </c>
    </row>
    <row r="869" spans="32:34">
      <c r="AF869" s="19">
        <f t="shared" si="88"/>
        <v>808</v>
      </c>
      <c r="AG869" s="21">
        <v>1.4097205348076366E-2</v>
      </c>
      <c r="AH869" s="21">
        <v>2.3574606923265639E-2</v>
      </c>
    </row>
    <row r="870" spans="32:34">
      <c r="AF870" s="19">
        <f t="shared" si="88"/>
        <v>809</v>
      </c>
      <c r="AG870" s="21">
        <v>1.7718953222527298E-2</v>
      </c>
      <c r="AH870" s="21">
        <v>0.24344124493110625</v>
      </c>
    </row>
    <row r="871" spans="32:34">
      <c r="AF871" s="19">
        <f t="shared" si="88"/>
        <v>810</v>
      </c>
      <c r="AG871" s="21">
        <v>1.5191607774427403E-2</v>
      </c>
      <c r="AH871" s="21">
        <v>0.22385300121843391</v>
      </c>
    </row>
    <row r="872" spans="32:34">
      <c r="AF872" s="19">
        <f t="shared" si="88"/>
        <v>811</v>
      </c>
      <c r="AG872" s="21">
        <v>1.7889266597264555E-2</v>
      </c>
      <c r="AH872" s="21">
        <v>0.27369540644487805</v>
      </c>
    </row>
    <row r="873" spans="32:34">
      <c r="AF873" s="19">
        <f t="shared" si="88"/>
        <v>812</v>
      </c>
      <c r="AG873" s="21">
        <v>1.5146994892029513E-2</v>
      </c>
      <c r="AH873" s="21">
        <v>0.15680788709014321</v>
      </c>
    </row>
    <row r="874" spans="32:34">
      <c r="AF874" s="19">
        <f t="shared" si="88"/>
        <v>813</v>
      </c>
      <c r="AG874" s="21">
        <v>1.6309304395854464E-2</v>
      </c>
      <c r="AH874" s="21">
        <v>0.13718240614513821</v>
      </c>
    </row>
    <row r="875" spans="32:34">
      <c r="AF875" s="19">
        <f t="shared" si="88"/>
        <v>814</v>
      </c>
      <c r="AG875" s="21">
        <v>1.6276813602669891E-2</v>
      </c>
      <c r="AH875" s="21">
        <v>0.18208082956662305</v>
      </c>
    </row>
    <row r="876" spans="32:34">
      <c r="AF876" s="19">
        <f t="shared" si="88"/>
        <v>815</v>
      </c>
      <c r="AG876" s="21">
        <v>1.4367319438111507E-2</v>
      </c>
      <c r="AH876" s="21">
        <v>-5.5522771476516991E-2</v>
      </c>
    </row>
    <row r="877" spans="32:34">
      <c r="AF877" s="19">
        <f t="shared" si="88"/>
        <v>816</v>
      </c>
      <c r="AG877" s="21">
        <v>1.997052584338483E-2</v>
      </c>
      <c r="AH877" s="21">
        <v>0.37272257455580621</v>
      </c>
    </row>
    <row r="878" spans="32:34">
      <c r="AF878" s="19">
        <f t="shared" si="88"/>
        <v>817</v>
      </c>
      <c r="AG878" s="21">
        <v>1.5852559122387873E-2</v>
      </c>
      <c r="AH878" s="21">
        <v>7.9081922678239103E-2</v>
      </c>
    </row>
    <row r="879" spans="32:34">
      <c r="AF879" s="19">
        <f t="shared" si="88"/>
        <v>818</v>
      </c>
      <c r="AG879" s="21">
        <v>1.4079114886942523E-2</v>
      </c>
      <c r="AH879" s="21">
        <v>3.0896515774732937E-2</v>
      </c>
    </row>
    <row r="880" spans="32:34">
      <c r="AF880" s="19">
        <f t="shared" si="88"/>
        <v>819</v>
      </c>
      <c r="AG880" s="21">
        <v>1.4476230422619387E-2</v>
      </c>
      <c r="AH880" s="21">
        <v>0.15458156405188661</v>
      </c>
    </row>
    <row r="881" spans="32:34">
      <c r="AF881" s="19">
        <f t="shared" si="88"/>
        <v>820</v>
      </c>
      <c r="AG881" s="21">
        <v>1.9216966826110272E-2</v>
      </c>
      <c r="AH881" s="21">
        <v>0.30614354879946848</v>
      </c>
    </row>
    <row r="882" spans="32:34">
      <c r="AF882" s="19">
        <f t="shared" si="88"/>
        <v>821</v>
      </c>
      <c r="AG882" s="21">
        <v>1.5737990285197585E-2</v>
      </c>
      <c r="AH882" s="21">
        <v>0.1990664430205788</v>
      </c>
    </row>
    <row r="883" spans="32:34">
      <c r="AF883" s="19">
        <f t="shared" si="88"/>
        <v>822</v>
      </c>
      <c r="AG883" s="21">
        <v>1.4797029349117188E-2</v>
      </c>
      <c r="AH883" s="21">
        <v>0.21660902841318425</v>
      </c>
    </row>
    <row r="884" spans="32:34">
      <c r="AF884" s="19">
        <f t="shared" si="88"/>
        <v>823</v>
      </c>
      <c r="AG884" s="21">
        <v>1.5362620880833736E-2</v>
      </c>
      <c r="AH884" s="21">
        <v>6.1340113469060285E-2</v>
      </c>
    </row>
    <row r="885" spans="32:34">
      <c r="AF885" s="19">
        <f t="shared" si="88"/>
        <v>824</v>
      </c>
      <c r="AG885" s="21">
        <v>1.4742672572751497E-2</v>
      </c>
      <c r="AH885" s="21">
        <v>2.5220321878642801E-2</v>
      </c>
    </row>
    <row r="886" spans="32:34">
      <c r="AF886" s="19">
        <f t="shared" si="88"/>
        <v>825</v>
      </c>
      <c r="AG886" s="21">
        <v>1.7100396335851697E-2</v>
      </c>
      <c r="AH886" s="21">
        <v>0.25203412146423615</v>
      </c>
    </row>
    <row r="887" spans="32:34">
      <c r="AF887" s="19">
        <f t="shared" si="88"/>
        <v>826</v>
      </c>
      <c r="AG887" s="21">
        <v>1.6242560556226436E-2</v>
      </c>
      <c r="AH887" s="21">
        <v>0.14499671278112791</v>
      </c>
    </row>
    <row r="888" spans="32:34">
      <c r="AF888" s="19">
        <f t="shared" si="88"/>
        <v>827</v>
      </c>
      <c r="AG888" s="21">
        <v>1.6818826866483297E-2</v>
      </c>
      <c r="AH888" s="21">
        <v>6.2484791239752327E-2</v>
      </c>
    </row>
    <row r="889" spans="32:34">
      <c r="AF889" s="19">
        <f t="shared" si="88"/>
        <v>828</v>
      </c>
      <c r="AG889" s="21">
        <v>1.6080492411314033E-2</v>
      </c>
      <c r="AH889" s="21">
        <v>0.24540014397501517</v>
      </c>
    </row>
    <row r="890" spans="32:34">
      <c r="AF890" s="19">
        <f t="shared" si="88"/>
        <v>829</v>
      </c>
      <c r="AG890" s="21">
        <v>1.9780654257602132E-2</v>
      </c>
      <c r="AH890" s="21">
        <v>0.30862099750301064</v>
      </c>
    </row>
    <row r="891" spans="32:34">
      <c r="AF891" s="19">
        <f t="shared" si="88"/>
        <v>830</v>
      </c>
      <c r="AG891" s="21">
        <v>1.4235435640141625E-2</v>
      </c>
      <c r="AH891" s="21">
        <v>9.4763370641888139E-2</v>
      </c>
    </row>
    <row r="892" spans="32:34">
      <c r="AF892" s="19">
        <f t="shared" si="88"/>
        <v>831</v>
      </c>
      <c r="AG892" s="21">
        <v>1.4279194153378912E-2</v>
      </c>
      <c r="AH892" s="21">
        <v>8.3764562477592064E-2</v>
      </c>
    </row>
    <row r="893" spans="32:34">
      <c r="AF893" s="19">
        <f t="shared" si="88"/>
        <v>832</v>
      </c>
      <c r="AG893" s="21">
        <v>1.4920776132310892E-2</v>
      </c>
      <c r="AH893" s="21">
        <v>-7.9947440198985642E-2</v>
      </c>
    </row>
    <row r="894" spans="32:34">
      <c r="AF894" s="19">
        <f t="shared" si="88"/>
        <v>833</v>
      </c>
      <c r="AG894" s="21">
        <v>1.5974338889504787E-2</v>
      </c>
      <c r="AH894" s="21">
        <v>0.17563416275258081</v>
      </c>
    </row>
    <row r="895" spans="32:34">
      <c r="AF895" s="19">
        <f t="shared" ref="AF895:AF958" si="89">AF894+1</f>
        <v>834</v>
      </c>
      <c r="AG895" s="21">
        <v>1.4363928447173354E-2</v>
      </c>
      <c r="AH895" s="21">
        <v>5.8950879239142821E-2</v>
      </c>
    </row>
    <row r="896" spans="32:34">
      <c r="AF896" s="19">
        <f t="shared" si="89"/>
        <v>835</v>
      </c>
      <c r="AG896" s="21">
        <v>1.6798238231849668E-2</v>
      </c>
      <c r="AH896" s="21">
        <v>0.17368306063796221</v>
      </c>
    </row>
    <row r="897" spans="32:34">
      <c r="AF897" s="19">
        <f t="shared" si="89"/>
        <v>836</v>
      </c>
      <c r="AG897" s="21">
        <v>1.4492049272146952E-2</v>
      </c>
      <c r="AH897" s="21">
        <v>0.11868892207603338</v>
      </c>
    </row>
    <row r="898" spans="32:34">
      <c r="AF898" s="19">
        <f t="shared" si="89"/>
        <v>837</v>
      </c>
      <c r="AG898" s="21">
        <v>1.4540524595750334E-2</v>
      </c>
      <c r="AH898" s="21">
        <v>-4.1668007703073578E-2</v>
      </c>
    </row>
    <row r="899" spans="32:34">
      <c r="AF899" s="19">
        <f t="shared" si="89"/>
        <v>838</v>
      </c>
      <c r="AG899" s="21">
        <v>1.6468421646428231E-2</v>
      </c>
      <c r="AH899" s="21">
        <v>0.20982842531444593</v>
      </c>
    </row>
    <row r="900" spans="32:34">
      <c r="AF900" s="19">
        <f t="shared" si="89"/>
        <v>839</v>
      </c>
      <c r="AG900" s="21">
        <v>1.6327837581553248E-2</v>
      </c>
      <c r="AH900" s="21">
        <v>6.5114574201041775E-2</v>
      </c>
    </row>
    <row r="901" spans="32:34">
      <c r="AF901" s="19">
        <f t="shared" si="89"/>
        <v>840</v>
      </c>
      <c r="AG901" s="21">
        <v>1.6527827189564612E-2</v>
      </c>
      <c r="AH901" s="21">
        <v>0.25748109870420355</v>
      </c>
    </row>
    <row r="902" spans="32:34">
      <c r="AF902" s="19">
        <f t="shared" si="89"/>
        <v>841</v>
      </c>
      <c r="AG902" s="21">
        <v>1.5989692153301219E-2</v>
      </c>
      <c r="AH902" s="21">
        <v>-3.1477053333768684E-3</v>
      </c>
    </row>
    <row r="903" spans="32:34">
      <c r="AF903" s="19">
        <f t="shared" si="89"/>
        <v>842</v>
      </c>
      <c r="AG903" s="21">
        <v>1.5651296667288751E-2</v>
      </c>
      <c r="AH903" s="21">
        <v>0.10641706476882473</v>
      </c>
    </row>
    <row r="904" spans="32:34">
      <c r="AF904" s="19">
        <f t="shared" si="89"/>
        <v>843</v>
      </c>
      <c r="AG904" s="21">
        <v>1.4542392010656475E-2</v>
      </c>
      <c r="AH904" s="21">
        <v>0.12806615735918569</v>
      </c>
    </row>
    <row r="905" spans="32:34">
      <c r="AF905" s="19">
        <f t="shared" si="89"/>
        <v>844</v>
      </c>
      <c r="AG905" s="21">
        <v>1.794546412038743E-2</v>
      </c>
      <c r="AH905" s="21">
        <v>0.37626900027652505</v>
      </c>
    </row>
    <row r="906" spans="32:34">
      <c r="AF906" s="19">
        <f t="shared" si="89"/>
        <v>845</v>
      </c>
      <c r="AG906" s="21">
        <v>1.528830959064521E-2</v>
      </c>
      <c r="AH906" s="21">
        <v>0.18377080734340528</v>
      </c>
    </row>
    <row r="907" spans="32:34">
      <c r="AF907" s="19">
        <f t="shared" si="89"/>
        <v>846</v>
      </c>
      <c r="AG907" s="21">
        <v>1.5292477375913903E-2</v>
      </c>
      <c r="AH907" s="21">
        <v>7.1792693203597234E-3</v>
      </c>
    </row>
    <row r="908" spans="32:34">
      <c r="AF908" s="19">
        <f t="shared" si="89"/>
        <v>847</v>
      </c>
      <c r="AG908" s="21">
        <v>1.8466604283835279E-2</v>
      </c>
      <c r="AH908" s="21">
        <v>0.23681528118192999</v>
      </c>
    </row>
    <row r="909" spans="32:34">
      <c r="AF909" s="19">
        <f t="shared" si="89"/>
        <v>848</v>
      </c>
      <c r="AG909" s="21">
        <v>1.3918218982461285E-2</v>
      </c>
      <c r="AH909" s="21">
        <v>5.9380437897623616E-2</v>
      </c>
    </row>
    <row r="910" spans="32:34">
      <c r="AF910" s="19">
        <f t="shared" si="89"/>
        <v>849</v>
      </c>
      <c r="AG910" s="21">
        <v>1.6561090969859638E-2</v>
      </c>
      <c r="AH910" s="21">
        <v>0.23322658526007845</v>
      </c>
    </row>
    <row r="911" spans="32:34">
      <c r="AF911" s="19">
        <f t="shared" si="89"/>
        <v>850</v>
      </c>
      <c r="AG911" s="21">
        <v>1.5203840190148806E-2</v>
      </c>
      <c r="AH911" s="21">
        <v>6.6630817752825477E-3</v>
      </c>
    </row>
    <row r="912" spans="32:34">
      <c r="AF912" s="19">
        <f t="shared" si="89"/>
        <v>851</v>
      </c>
      <c r="AG912" s="21">
        <v>1.4730268047828902E-2</v>
      </c>
      <c r="AH912" s="21">
        <v>0.16336152916388957</v>
      </c>
    </row>
    <row r="913" spans="32:34">
      <c r="AF913" s="19">
        <f t="shared" si="89"/>
        <v>852</v>
      </c>
      <c r="AG913" s="21">
        <v>1.8152812342774115E-2</v>
      </c>
      <c r="AH913" s="21">
        <v>0.13984172355998886</v>
      </c>
    </row>
    <row r="914" spans="32:34">
      <c r="AF914" s="19">
        <f t="shared" si="89"/>
        <v>853</v>
      </c>
      <c r="AG914" s="21">
        <v>1.7830828106105784E-2</v>
      </c>
      <c r="AH914" s="21">
        <v>0.25960889161860301</v>
      </c>
    </row>
    <row r="915" spans="32:34">
      <c r="AF915" s="19">
        <f t="shared" si="89"/>
        <v>854</v>
      </c>
      <c r="AG915" s="21">
        <v>1.6815851698195858E-2</v>
      </c>
      <c r="AH915" s="21">
        <v>9.3131442559721056E-2</v>
      </c>
    </row>
    <row r="916" spans="32:34">
      <c r="AF916" s="19">
        <f t="shared" si="89"/>
        <v>855</v>
      </c>
      <c r="AG916" s="21">
        <v>1.4695535471293746E-2</v>
      </c>
      <c r="AH916" s="21">
        <v>0.1503775708130517</v>
      </c>
    </row>
    <row r="917" spans="32:34">
      <c r="AF917" s="19">
        <f t="shared" si="89"/>
        <v>856</v>
      </c>
      <c r="AG917" s="21">
        <v>1.9067406804874138E-2</v>
      </c>
      <c r="AH917" s="21">
        <v>0.22720158949023184</v>
      </c>
    </row>
    <row r="918" spans="32:34">
      <c r="AF918" s="19">
        <f t="shared" si="89"/>
        <v>857</v>
      </c>
      <c r="AG918" s="21">
        <v>1.4090498709702658E-2</v>
      </c>
      <c r="AH918" s="21">
        <v>0.15099285355982614</v>
      </c>
    </row>
    <row r="919" spans="32:34">
      <c r="AF919" s="19">
        <f t="shared" si="89"/>
        <v>858</v>
      </c>
      <c r="AG919" s="21">
        <v>1.6688691126670197E-2</v>
      </c>
      <c r="AH919" s="21">
        <v>0.25529665288540537</v>
      </c>
    </row>
    <row r="920" spans="32:34">
      <c r="AF920" s="19">
        <f t="shared" si="89"/>
        <v>859</v>
      </c>
      <c r="AG920" s="21">
        <v>1.4132628581058116E-2</v>
      </c>
      <c r="AH920" s="21">
        <v>0.15064392660578996</v>
      </c>
    </row>
    <row r="921" spans="32:34">
      <c r="AF921" s="19">
        <f t="shared" si="89"/>
        <v>860</v>
      </c>
      <c r="AG921" s="21">
        <v>1.4039747685048802E-2</v>
      </c>
      <c r="AH921" s="21">
        <v>0.1346375005879421</v>
      </c>
    </row>
    <row r="922" spans="32:34">
      <c r="AF922" s="19">
        <f t="shared" si="89"/>
        <v>861</v>
      </c>
      <c r="AG922" s="21">
        <v>1.4174214066244884E-2</v>
      </c>
      <c r="AH922" s="21">
        <v>0.10052629310296417</v>
      </c>
    </row>
    <row r="923" spans="32:34">
      <c r="AF923" s="19">
        <f t="shared" si="89"/>
        <v>862</v>
      </c>
      <c r="AG923" s="21">
        <v>1.5755817129221878E-2</v>
      </c>
      <c r="AH923" s="21">
        <v>0.21613579231527622</v>
      </c>
    </row>
    <row r="924" spans="32:34">
      <c r="AF924" s="19">
        <f t="shared" si="89"/>
        <v>863</v>
      </c>
      <c r="AG924" s="21">
        <v>1.6286512509766257E-2</v>
      </c>
      <c r="AH924" s="21">
        <v>0.23404257512511389</v>
      </c>
    </row>
    <row r="925" spans="32:34">
      <c r="AF925" s="19">
        <f t="shared" si="89"/>
        <v>864</v>
      </c>
      <c r="AG925" s="21">
        <v>1.8670910542168791E-2</v>
      </c>
      <c r="AH925" s="21">
        <v>0.38323534604996234</v>
      </c>
    </row>
    <row r="926" spans="32:34">
      <c r="AF926" s="19">
        <f t="shared" si="89"/>
        <v>865</v>
      </c>
      <c r="AG926" s="21">
        <v>1.5608510643355252E-2</v>
      </c>
      <c r="AH926" s="21">
        <v>8.6175156778479325E-2</v>
      </c>
    </row>
    <row r="927" spans="32:34">
      <c r="AF927" s="19">
        <f t="shared" si="89"/>
        <v>866</v>
      </c>
      <c r="AG927" s="21">
        <v>1.8095773386964296E-2</v>
      </c>
      <c r="AH927" s="21">
        <v>0.23145977036014503</v>
      </c>
    </row>
    <row r="928" spans="32:34">
      <c r="AF928" s="19">
        <f t="shared" si="89"/>
        <v>867</v>
      </c>
      <c r="AG928" s="21">
        <v>1.4270688165659419E-2</v>
      </c>
      <c r="AH928" s="21">
        <v>0.10986809043830865</v>
      </c>
    </row>
    <row r="929" spans="32:34">
      <c r="AF929" s="19">
        <f t="shared" si="89"/>
        <v>868</v>
      </c>
      <c r="AG929" s="21">
        <v>1.698349909717967E-2</v>
      </c>
      <c r="AH929" s="21">
        <v>0.11060347078109009</v>
      </c>
    </row>
    <row r="930" spans="32:34">
      <c r="AF930" s="19">
        <f t="shared" si="89"/>
        <v>869</v>
      </c>
      <c r="AG930" s="21">
        <v>1.4138166335737008E-2</v>
      </c>
      <c r="AH930" s="21">
        <v>0.10778685111250684</v>
      </c>
    </row>
    <row r="931" spans="32:34">
      <c r="AF931" s="19">
        <f t="shared" si="89"/>
        <v>870</v>
      </c>
      <c r="AG931" s="21">
        <v>1.3777564450432961E-2</v>
      </c>
      <c r="AH931" s="21">
        <v>7.7966261154732971E-2</v>
      </c>
    </row>
    <row r="932" spans="32:34">
      <c r="AF932" s="19">
        <f t="shared" si="89"/>
        <v>871</v>
      </c>
      <c r="AG932" s="21">
        <v>1.5958281399024443E-2</v>
      </c>
      <c r="AH932" s="21">
        <v>0.25417097336991257</v>
      </c>
    </row>
    <row r="933" spans="32:34">
      <c r="AF933" s="19">
        <f t="shared" si="89"/>
        <v>872</v>
      </c>
      <c r="AG933" s="21">
        <v>1.4129795687425235E-2</v>
      </c>
      <c r="AH933" s="21">
        <v>4.0852020627754712E-2</v>
      </c>
    </row>
    <row r="934" spans="32:34">
      <c r="AF934" s="19">
        <f t="shared" si="89"/>
        <v>873</v>
      </c>
      <c r="AG934" s="21">
        <v>1.5696609975164564E-2</v>
      </c>
      <c r="AH934" s="21">
        <v>4.4156599411997129E-2</v>
      </c>
    </row>
    <row r="935" spans="32:34">
      <c r="AF935" s="19">
        <f t="shared" si="89"/>
        <v>874</v>
      </c>
      <c r="AG935" s="21">
        <v>1.435491092249447E-2</v>
      </c>
      <c r="AH935" s="21">
        <v>0.11079148191372232</v>
      </c>
    </row>
    <row r="936" spans="32:34">
      <c r="AF936" s="19">
        <f t="shared" si="89"/>
        <v>875</v>
      </c>
      <c r="AG936" s="21">
        <v>1.6366934876022823E-2</v>
      </c>
      <c r="AH936" s="21">
        <v>0.26426453221641444</v>
      </c>
    </row>
    <row r="937" spans="32:34">
      <c r="AF937" s="19">
        <f t="shared" si="89"/>
        <v>876</v>
      </c>
      <c r="AG937" s="21">
        <v>1.4340509294280407E-2</v>
      </c>
      <c r="AH937" s="21">
        <v>8.5131402152924363E-2</v>
      </c>
    </row>
    <row r="938" spans="32:34">
      <c r="AF938" s="19">
        <f t="shared" si="89"/>
        <v>877</v>
      </c>
      <c r="AG938" s="21">
        <v>1.8129315913778893E-2</v>
      </c>
      <c r="AH938" s="21">
        <v>0.39049774795482833</v>
      </c>
    </row>
    <row r="939" spans="32:34">
      <c r="AF939" s="19">
        <f t="shared" si="89"/>
        <v>878</v>
      </c>
      <c r="AG939" s="21">
        <v>1.5299981071494587E-2</v>
      </c>
      <c r="AH939" s="21">
        <v>5.7221709759776321E-2</v>
      </c>
    </row>
    <row r="940" spans="32:34">
      <c r="AF940" s="19">
        <f t="shared" si="89"/>
        <v>879</v>
      </c>
      <c r="AG940" s="21">
        <v>1.5844054456996329E-2</v>
      </c>
      <c r="AH940" s="21">
        <v>-2.6827419606442575E-2</v>
      </c>
    </row>
    <row r="941" spans="32:34">
      <c r="AF941" s="19">
        <f t="shared" si="89"/>
        <v>880</v>
      </c>
      <c r="AG941" s="21">
        <v>1.6332247929977957E-2</v>
      </c>
      <c r="AH941" s="21">
        <v>0.3131415230604418</v>
      </c>
    </row>
    <row r="942" spans="32:34">
      <c r="AF942" s="19">
        <f t="shared" si="89"/>
        <v>881</v>
      </c>
      <c r="AG942" s="21">
        <v>1.4306062175349459E-2</v>
      </c>
      <c r="AH942" s="21">
        <v>0.14837532858918551</v>
      </c>
    </row>
    <row r="943" spans="32:34">
      <c r="AF943" s="19">
        <f t="shared" si="89"/>
        <v>882</v>
      </c>
      <c r="AG943" s="21">
        <v>1.6715325283662607E-2</v>
      </c>
      <c r="AH943" s="21">
        <v>0.2710599809061579</v>
      </c>
    </row>
    <row r="944" spans="32:34">
      <c r="AF944" s="19">
        <f t="shared" si="89"/>
        <v>883</v>
      </c>
      <c r="AG944" s="21">
        <v>1.5930358865445443E-2</v>
      </c>
      <c r="AH944" s="21">
        <v>0.19872492807844244</v>
      </c>
    </row>
    <row r="945" spans="32:34">
      <c r="AF945" s="19">
        <f t="shared" si="89"/>
        <v>884</v>
      </c>
      <c r="AG945" s="21">
        <v>1.5486409492943852E-2</v>
      </c>
      <c r="AH945" s="21">
        <v>4.1132573705708796E-2</v>
      </c>
    </row>
    <row r="946" spans="32:34">
      <c r="AF946" s="19">
        <f t="shared" si="89"/>
        <v>885</v>
      </c>
      <c r="AG946" s="21">
        <v>1.5508791031233657E-2</v>
      </c>
      <c r="AH946" s="21">
        <v>8.8957261544682684E-2</v>
      </c>
    </row>
    <row r="947" spans="32:34">
      <c r="AF947" s="19">
        <f t="shared" si="89"/>
        <v>886</v>
      </c>
      <c r="AG947" s="21">
        <v>1.4837481514645418E-2</v>
      </c>
      <c r="AH947" s="21">
        <v>0.19028132764508127</v>
      </c>
    </row>
    <row r="948" spans="32:34">
      <c r="AF948" s="19">
        <f t="shared" si="89"/>
        <v>887</v>
      </c>
      <c r="AG948" s="21">
        <v>1.8534245998676761E-2</v>
      </c>
      <c r="AH948" s="21">
        <v>0.29055415177579202</v>
      </c>
    </row>
    <row r="949" spans="32:34">
      <c r="AF949" s="19">
        <f t="shared" si="89"/>
        <v>888</v>
      </c>
      <c r="AG949" s="21">
        <v>1.5596007313180272E-2</v>
      </c>
      <c r="AH949" s="21">
        <v>0.146175445078016</v>
      </c>
    </row>
    <row r="950" spans="32:34">
      <c r="AF950" s="19">
        <f t="shared" si="89"/>
        <v>889</v>
      </c>
      <c r="AG950" s="21">
        <v>1.4038936115138262E-2</v>
      </c>
      <c r="AH950" s="21">
        <v>8.8640212797505225E-2</v>
      </c>
    </row>
    <row r="951" spans="32:34">
      <c r="AF951" s="19">
        <f t="shared" si="89"/>
        <v>890</v>
      </c>
      <c r="AG951" s="21">
        <v>1.501859501324908E-2</v>
      </c>
      <c r="AH951" s="21">
        <v>-9.37835815160043E-3</v>
      </c>
    </row>
    <row r="952" spans="32:34">
      <c r="AF952" s="19">
        <f t="shared" si="89"/>
        <v>891</v>
      </c>
      <c r="AG952" s="21">
        <v>1.5204783198362047E-2</v>
      </c>
      <c r="AH952" s="21">
        <v>0.20736644184278846</v>
      </c>
    </row>
    <row r="953" spans="32:34">
      <c r="AF953" s="19">
        <f t="shared" si="89"/>
        <v>892</v>
      </c>
      <c r="AG953" s="21">
        <v>1.6430400863347315E-2</v>
      </c>
      <c r="AH953" s="21">
        <v>0.2719654723083213</v>
      </c>
    </row>
    <row r="954" spans="32:34">
      <c r="AF954" s="19">
        <f t="shared" si="89"/>
        <v>893</v>
      </c>
      <c r="AG954" s="21">
        <v>1.4516806079412947E-2</v>
      </c>
      <c r="AH954" s="21">
        <v>0.13786149561192249</v>
      </c>
    </row>
    <row r="955" spans="32:34">
      <c r="AF955" s="19">
        <f t="shared" si="89"/>
        <v>894</v>
      </c>
      <c r="AG955" s="21">
        <v>1.4923097814164616E-2</v>
      </c>
      <c r="AH955" s="21">
        <v>0.20862573155029951</v>
      </c>
    </row>
    <row r="956" spans="32:34">
      <c r="AF956" s="19">
        <f t="shared" si="89"/>
        <v>895</v>
      </c>
      <c r="AG956" s="21">
        <v>1.4611680109683972E-2</v>
      </c>
      <c r="AH956" s="21">
        <v>0.1650330837400468</v>
      </c>
    </row>
    <row r="957" spans="32:34">
      <c r="AF957" s="19">
        <f t="shared" si="89"/>
        <v>896</v>
      </c>
      <c r="AG957" s="21">
        <v>1.5135477316429672E-2</v>
      </c>
      <c r="AH957" s="21">
        <v>0.13154475750985267</v>
      </c>
    </row>
    <row r="958" spans="32:34">
      <c r="AF958" s="19">
        <f t="shared" si="89"/>
        <v>897</v>
      </c>
      <c r="AG958" s="21">
        <v>1.4563425923257718E-2</v>
      </c>
      <c r="AH958" s="21">
        <v>5.1690228346848548E-2</v>
      </c>
    </row>
    <row r="959" spans="32:34">
      <c r="AF959" s="19">
        <f t="shared" ref="AF959:AF1022" si="90">AF958+1</f>
        <v>898</v>
      </c>
      <c r="AG959" s="21">
        <v>1.5752485428524862E-2</v>
      </c>
      <c r="AH959" s="21">
        <v>0.16563165195378429</v>
      </c>
    </row>
    <row r="960" spans="32:34">
      <c r="AF960" s="19">
        <f t="shared" si="90"/>
        <v>899</v>
      </c>
      <c r="AG960" s="21">
        <v>1.5649968925703917E-2</v>
      </c>
      <c r="AH960" s="21">
        <v>0.10291530342816524</v>
      </c>
    </row>
    <row r="961" spans="32:34">
      <c r="AF961" s="19">
        <f t="shared" si="90"/>
        <v>900</v>
      </c>
      <c r="AG961" s="21">
        <v>1.3827330128287098E-2</v>
      </c>
      <c r="AH961" s="21">
        <v>9.1441156028846504E-2</v>
      </c>
    </row>
    <row r="962" spans="32:34">
      <c r="AF962" s="19">
        <f t="shared" si="90"/>
        <v>901</v>
      </c>
      <c r="AG962" s="21">
        <v>1.8329287234226624E-2</v>
      </c>
      <c r="AH962" s="21">
        <v>0.11462725354201513</v>
      </c>
    </row>
    <row r="963" spans="32:34">
      <c r="AF963" s="19">
        <f t="shared" si="90"/>
        <v>902</v>
      </c>
      <c r="AG963" s="21">
        <v>1.6189470159824915E-2</v>
      </c>
      <c r="AH963" s="21">
        <v>0.28158340645649149</v>
      </c>
    </row>
    <row r="964" spans="32:34">
      <c r="AF964" s="19">
        <f t="shared" si="90"/>
        <v>903</v>
      </c>
      <c r="AG964" s="21">
        <v>1.4329593719434579E-2</v>
      </c>
      <c r="AH964" s="21">
        <v>4.3293795150222129E-2</v>
      </c>
    </row>
    <row r="965" spans="32:34">
      <c r="AF965" s="19">
        <f t="shared" si="90"/>
        <v>904</v>
      </c>
      <c r="AG965" s="21">
        <v>1.6771835096240351E-2</v>
      </c>
      <c r="AH965" s="21">
        <v>0.26186881832484343</v>
      </c>
    </row>
    <row r="966" spans="32:34">
      <c r="AF966" s="19">
        <f t="shared" si="90"/>
        <v>905</v>
      </c>
      <c r="AG966" s="21">
        <v>1.595038436150388E-2</v>
      </c>
      <c r="AH966" s="21">
        <v>-4.4086550639179725E-3</v>
      </c>
    </row>
    <row r="967" spans="32:34">
      <c r="AF967" s="19">
        <f t="shared" si="90"/>
        <v>906</v>
      </c>
      <c r="AG967" s="21">
        <v>1.6408157750344363E-2</v>
      </c>
      <c r="AH967" s="21">
        <v>0.28985133224553705</v>
      </c>
    </row>
    <row r="968" spans="32:34">
      <c r="AF968" s="19">
        <f t="shared" si="90"/>
        <v>907</v>
      </c>
      <c r="AG968" s="21">
        <v>1.4928278539713931E-2</v>
      </c>
      <c r="AH968" s="21">
        <v>1.7210690565905552E-2</v>
      </c>
    </row>
    <row r="969" spans="32:34">
      <c r="AF969" s="19">
        <f t="shared" si="90"/>
        <v>908</v>
      </c>
      <c r="AG969" s="21">
        <v>1.6304109870570519E-2</v>
      </c>
      <c r="AH969" s="21">
        <v>4.5166056026886281E-2</v>
      </c>
    </row>
    <row r="970" spans="32:34">
      <c r="AF970" s="19">
        <f t="shared" si="90"/>
        <v>909</v>
      </c>
      <c r="AG970" s="21">
        <v>1.4516450305181471E-2</v>
      </c>
      <c r="AH970" s="21">
        <v>0.15420327168311448</v>
      </c>
    </row>
    <row r="971" spans="32:34">
      <c r="AF971" s="19">
        <f t="shared" si="90"/>
        <v>910</v>
      </c>
      <c r="AG971" s="21">
        <v>1.6175892396581966E-2</v>
      </c>
      <c r="AH971" s="21">
        <v>0.27117218617775757</v>
      </c>
    </row>
    <row r="972" spans="32:34">
      <c r="AF972" s="19">
        <f t="shared" si="90"/>
        <v>911</v>
      </c>
      <c r="AG972" s="21">
        <v>1.4585762313766109E-2</v>
      </c>
      <c r="AH972" s="21">
        <v>0.17915941111860634</v>
      </c>
    </row>
    <row r="973" spans="32:34">
      <c r="AF973" s="19">
        <f t="shared" si="90"/>
        <v>912</v>
      </c>
      <c r="AG973" s="21">
        <v>1.7514013310081851E-2</v>
      </c>
      <c r="AH973" s="21">
        <v>0.33958041048374976</v>
      </c>
    </row>
    <row r="974" spans="32:34">
      <c r="AF974" s="19">
        <f t="shared" si="90"/>
        <v>913</v>
      </c>
      <c r="AG974" s="21">
        <v>1.4530244956869925E-2</v>
      </c>
      <c r="AH974" s="21">
        <v>0.1490833398676365</v>
      </c>
    </row>
    <row r="975" spans="32:34">
      <c r="AF975" s="19">
        <f t="shared" si="90"/>
        <v>914</v>
      </c>
      <c r="AG975" s="21">
        <v>1.6700052243934914E-2</v>
      </c>
      <c r="AH975" s="21">
        <v>0.27115979998650985</v>
      </c>
    </row>
    <row r="976" spans="32:34">
      <c r="AF976" s="19">
        <f t="shared" si="90"/>
        <v>915</v>
      </c>
      <c r="AG976" s="21">
        <v>1.5812447359207216E-2</v>
      </c>
      <c r="AH976" s="21">
        <v>0.19830676396453878</v>
      </c>
    </row>
    <row r="977" spans="32:34">
      <c r="AF977" s="19">
        <f t="shared" si="90"/>
        <v>916</v>
      </c>
      <c r="AG977" s="21">
        <v>1.6502906972972679E-2</v>
      </c>
      <c r="AH977" s="21">
        <v>0.31747390358988881</v>
      </c>
    </row>
    <row r="978" spans="32:34">
      <c r="AF978" s="19">
        <f t="shared" si="90"/>
        <v>917</v>
      </c>
      <c r="AG978" s="21">
        <v>1.442135328009695E-2</v>
      </c>
      <c r="AH978" s="21">
        <v>0.12044850143962299</v>
      </c>
    </row>
    <row r="979" spans="32:34">
      <c r="AF979" s="19">
        <f t="shared" si="90"/>
        <v>918</v>
      </c>
      <c r="AG979" s="21">
        <v>1.4648723015338762E-2</v>
      </c>
      <c r="AH979" s="21">
        <v>-6.6194404028586257E-4</v>
      </c>
    </row>
    <row r="980" spans="32:34">
      <c r="AF980" s="19">
        <f t="shared" si="90"/>
        <v>919</v>
      </c>
      <c r="AG980" s="21">
        <v>1.5428001896428747E-2</v>
      </c>
      <c r="AH980" s="21">
        <v>0.16666014095197859</v>
      </c>
    </row>
    <row r="981" spans="32:34">
      <c r="AF981" s="19">
        <f t="shared" si="90"/>
        <v>920</v>
      </c>
      <c r="AG981" s="21">
        <v>1.6285191007956622E-2</v>
      </c>
      <c r="AH981" s="21">
        <v>0.13754456391032588</v>
      </c>
    </row>
    <row r="982" spans="32:34">
      <c r="AF982" s="19">
        <f t="shared" si="90"/>
        <v>921</v>
      </c>
      <c r="AG982" s="21">
        <v>1.7055507827751504E-2</v>
      </c>
      <c r="AH982" s="21">
        <v>0.20490485584036705</v>
      </c>
    </row>
    <row r="983" spans="32:34">
      <c r="AF983" s="19">
        <f t="shared" si="90"/>
        <v>922</v>
      </c>
      <c r="AG983" s="21">
        <v>1.6254118645802462E-2</v>
      </c>
      <c r="AH983" s="21">
        <v>0.1689249008200874</v>
      </c>
    </row>
    <row r="984" spans="32:34">
      <c r="AF984" s="19">
        <f t="shared" si="90"/>
        <v>923</v>
      </c>
      <c r="AG984" s="21">
        <v>1.3861749813523767E-2</v>
      </c>
      <c r="AH984" s="21">
        <v>1.1744302717723599E-2</v>
      </c>
    </row>
    <row r="985" spans="32:34">
      <c r="AF985" s="19">
        <f t="shared" si="90"/>
        <v>924</v>
      </c>
      <c r="AG985" s="21">
        <v>1.499285079386929E-2</v>
      </c>
      <c r="AH985" s="21">
        <v>0.16555747892441766</v>
      </c>
    </row>
    <row r="986" spans="32:34">
      <c r="AF986" s="19">
        <f t="shared" si="90"/>
        <v>925</v>
      </c>
      <c r="AG986" s="21">
        <v>1.9175813600838979E-2</v>
      </c>
      <c r="AH986" s="21">
        <v>0.32813921397322865</v>
      </c>
    </row>
    <row r="987" spans="32:34">
      <c r="AF987" s="19">
        <f t="shared" si="90"/>
        <v>926</v>
      </c>
      <c r="AG987" s="21">
        <v>1.4636813424433084E-2</v>
      </c>
      <c r="AH987" s="21">
        <v>9.5246186622119644E-3</v>
      </c>
    </row>
    <row r="988" spans="32:34">
      <c r="AF988" s="19">
        <f t="shared" si="90"/>
        <v>927</v>
      </c>
      <c r="AG988" s="21">
        <v>1.4935740325398733E-2</v>
      </c>
      <c r="AH988" s="21">
        <v>-2.6790700642127713E-2</v>
      </c>
    </row>
    <row r="989" spans="32:34">
      <c r="AF989" s="19">
        <f t="shared" si="90"/>
        <v>928</v>
      </c>
      <c r="AG989" s="21">
        <v>1.5414245050121308E-2</v>
      </c>
      <c r="AH989" s="21">
        <v>0.23838705942786875</v>
      </c>
    </row>
    <row r="990" spans="32:34">
      <c r="AF990" s="19">
        <f t="shared" si="90"/>
        <v>929</v>
      </c>
      <c r="AG990" s="21">
        <v>1.5842930995313146E-2</v>
      </c>
      <c r="AH990" s="21">
        <v>0.25234018473140907</v>
      </c>
    </row>
    <row r="991" spans="32:34">
      <c r="AF991" s="19">
        <f t="shared" si="90"/>
        <v>930</v>
      </c>
      <c r="AG991" s="21">
        <v>1.4187757823156814E-2</v>
      </c>
      <c r="AH991" s="21">
        <v>0.16262678133503733</v>
      </c>
    </row>
    <row r="992" spans="32:34">
      <c r="AF992" s="19">
        <f t="shared" si="90"/>
        <v>931</v>
      </c>
      <c r="AG992" s="21">
        <v>1.8369893641461753E-2</v>
      </c>
      <c r="AH992" s="21">
        <v>0.21474992984068647</v>
      </c>
    </row>
    <row r="993" spans="32:34">
      <c r="AF993" s="19">
        <f t="shared" si="90"/>
        <v>932</v>
      </c>
      <c r="AG993" s="21">
        <v>1.7739082042051459E-2</v>
      </c>
      <c r="AH993" s="21">
        <v>0.14307468393871581</v>
      </c>
    </row>
    <row r="994" spans="32:34">
      <c r="AF994" s="19">
        <f t="shared" si="90"/>
        <v>933</v>
      </c>
      <c r="AG994" s="21">
        <v>1.4885053133885995E-2</v>
      </c>
      <c r="AH994" s="21">
        <v>0.17839325358226379</v>
      </c>
    </row>
    <row r="995" spans="32:34">
      <c r="AF995" s="19">
        <f t="shared" si="90"/>
        <v>934</v>
      </c>
      <c r="AG995" s="21">
        <v>1.425989724375675E-2</v>
      </c>
      <c r="AH995" s="21">
        <v>5.234048269925879E-2</v>
      </c>
    </row>
    <row r="996" spans="32:34">
      <c r="AF996" s="19">
        <f t="shared" si="90"/>
        <v>935</v>
      </c>
      <c r="AG996" s="21">
        <v>1.4092440668060762E-2</v>
      </c>
      <c r="AH996" s="21">
        <v>7.0941728435756454E-2</v>
      </c>
    </row>
    <row r="997" spans="32:34">
      <c r="AF997" s="19">
        <f t="shared" si="90"/>
        <v>936</v>
      </c>
      <c r="AG997" s="21">
        <v>1.5406770861666971E-2</v>
      </c>
      <c r="AH997" s="21">
        <v>0.11113705371214549</v>
      </c>
    </row>
    <row r="998" spans="32:34">
      <c r="AF998" s="19">
        <f t="shared" si="90"/>
        <v>937</v>
      </c>
      <c r="AG998" s="21">
        <v>1.5898933899525809E-2</v>
      </c>
      <c r="AH998" s="21">
        <v>0.23212568352241822</v>
      </c>
    </row>
    <row r="999" spans="32:34">
      <c r="AF999" s="19">
        <f t="shared" si="90"/>
        <v>938</v>
      </c>
      <c r="AG999" s="21">
        <v>1.9742878907948031E-2</v>
      </c>
      <c r="AH999" s="21">
        <v>0.16549152722935512</v>
      </c>
    </row>
    <row r="1000" spans="32:34">
      <c r="AF1000" s="19">
        <f t="shared" si="90"/>
        <v>939</v>
      </c>
      <c r="AG1000" s="21">
        <v>1.4861193714698117E-2</v>
      </c>
      <c r="AH1000" s="21">
        <v>0.12766206055943918</v>
      </c>
    </row>
    <row r="1001" spans="32:34">
      <c r="AF1001" s="19">
        <f t="shared" si="90"/>
        <v>940</v>
      </c>
      <c r="AG1001" s="21">
        <v>1.4199929480827383E-2</v>
      </c>
      <c r="AH1001" s="21">
        <v>0.10283729262802156</v>
      </c>
    </row>
    <row r="1002" spans="32:34">
      <c r="AF1002" s="19">
        <f t="shared" si="90"/>
        <v>941</v>
      </c>
      <c r="AG1002" s="21">
        <v>1.6259250529571105E-2</v>
      </c>
      <c r="AH1002" s="21">
        <v>0.10047627662035918</v>
      </c>
    </row>
    <row r="1003" spans="32:34">
      <c r="AF1003" s="19">
        <f t="shared" si="90"/>
        <v>942</v>
      </c>
      <c r="AG1003" s="21">
        <v>1.9149897166649072E-2</v>
      </c>
      <c r="AH1003" s="21">
        <v>0.20674301880377344</v>
      </c>
    </row>
    <row r="1004" spans="32:34">
      <c r="AF1004" s="19">
        <f t="shared" si="90"/>
        <v>943</v>
      </c>
      <c r="AG1004" s="21">
        <v>1.6394409056257948E-2</v>
      </c>
      <c r="AH1004" s="21">
        <v>0.30317708783144515</v>
      </c>
    </row>
    <row r="1005" spans="32:34">
      <c r="AF1005" s="19">
        <f t="shared" si="90"/>
        <v>944</v>
      </c>
      <c r="AG1005" s="21">
        <v>1.4998457297546437E-2</v>
      </c>
      <c r="AH1005" s="21">
        <v>0.10272283983812266</v>
      </c>
    </row>
    <row r="1006" spans="32:34">
      <c r="AF1006" s="19">
        <f t="shared" si="90"/>
        <v>945</v>
      </c>
      <c r="AG1006" s="21">
        <v>1.5479549886826625E-2</v>
      </c>
      <c r="AH1006" s="21">
        <v>9.750197552204326E-3</v>
      </c>
    </row>
    <row r="1007" spans="32:34">
      <c r="AF1007" s="19">
        <f t="shared" si="90"/>
        <v>946</v>
      </c>
      <c r="AG1007" s="21">
        <v>1.770872132742219E-2</v>
      </c>
      <c r="AH1007" s="21">
        <v>0.36076454197959446</v>
      </c>
    </row>
    <row r="1008" spans="32:34">
      <c r="AF1008" s="19">
        <f t="shared" si="90"/>
        <v>947</v>
      </c>
      <c r="AG1008" s="21">
        <v>1.5858575044597284E-2</v>
      </c>
      <c r="AH1008" s="21">
        <v>4.6039416863091723E-2</v>
      </c>
    </row>
    <row r="1009" spans="32:34">
      <c r="AF1009" s="19">
        <f t="shared" si="90"/>
        <v>948</v>
      </c>
      <c r="AG1009" s="21">
        <v>1.464595439219691E-2</v>
      </c>
      <c r="AH1009" s="21">
        <v>0.18803738216974097</v>
      </c>
    </row>
    <row r="1010" spans="32:34">
      <c r="AF1010" s="19">
        <f t="shared" si="90"/>
        <v>949</v>
      </c>
      <c r="AG1010" s="21">
        <v>1.6746832504937741E-2</v>
      </c>
      <c r="AH1010" s="21">
        <v>0.28719543656124918</v>
      </c>
    </row>
    <row r="1011" spans="32:34">
      <c r="AF1011" s="19">
        <f t="shared" si="90"/>
        <v>950</v>
      </c>
      <c r="AG1011" s="21">
        <v>1.7732757682140932E-2</v>
      </c>
      <c r="AH1011" s="21">
        <v>0.31030723813603278</v>
      </c>
    </row>
    <row r="1012" spans="32:34">
      <c r="AF1012" s="19">
        <f t="shared" si="90"/>
        <v>951</v>
      </c>
      <c r="AG1012" s="21">
        <v>1.5079555697783608E-2</v>
      </c>
      <c r="AH1012" s="21">
        <v>-2.6719453540325989E-2</v>
      </c>
    </row>
    <row r="1013" spans="32:34">
      <c r="AF1013" s="19">
        <f t="shared" si="90"/>
        <v>952</v>
      </c>
      <c r="AG1013" s="21">
        <v>1.8784632590700179E-2</v>
      </c>
      <c r="AH1013" s="21">
        <v>0.28085395752327513</v>
      </c>
    </row>
    <row r="1014" spans="32:34">
      <c r="AF1014" s="19">
        <f t="shared" si="90"/>
        <v>953</v>
      </c>
      <c r="AG1014" s="21">
        <v>1.7061511077757878E-2</v>
      </c>
      <c r="AH1014" s="21">
        <v>0.205170891758681</v>
      </c>
    </row>
    <row r="1015" spans="32:34">
      <c r="AF1015" s="19">
        <f t="shared" si="90"/>
        <v>954</v>
      </c>
      <c r="AG1015" s="21">
        <v>1.4107484230574554E-2</v>
      </c>
      <c r="AH1015" s="21">
        <v>0.13246824670856944</v>
      </c>
    </row>
    <row r="1016" spans="32:34">
      <c r="AF1016" s="19">
        <f t="shared" si="90"/>
        <v>955</v>
      </c>
      <c r="AG1016" s="21">
        <v>1.4606722194980871E-2</v>
      </c>
      <c r="AH1016" s="21">
        <v>-7.3993255684175419E-2</v>
      </c>
    </row>
    <row r="1017" spans="32:34">
      <c r="AF1017" s="19">
        <f t="shared" si="90"/>
        <v>956</v>
      </c>
      <c r="AG1017" s="21">
        <v>1.4745984505608614E-2</v>
      </c>
      <c r="AH1017" s="21">
        <v>1.7233061717223948E-2</v>
      </c>
    </row>
    <row r="1018" spans="32:34">
      <c r="AF1018" s="19">
        <f t="shared" si="90"/>
        <v>957</v>
      </c>
      <c r="AG1018" s="21">
        <v>1.3784479357186649E-2</v>
      </c>
      <c r="AH1018" s="21">
        <v>0.10479017277278067</v>
      </c>
    </row>
    <row r="1019" spans="32:34">
      <c r="AF1019" s="19">
        <f t="shared" si="90"/>
        <v>958</v>
      </c>
      <c r="AG1019" s="21">
        <v>1.4410530550424551E-2</v>
      </c>
      <c r="AH1019" s="21">
        <v>0.16686599323880197</v>
      </c>
    </row>
    <row r="1020" spans="32:34">
      <c r="AF1020" s="19">
        <f t="shared" si="90"/>
        <v>959</v>
      </c>
      <c r="AG1020" s="21">
        <v>1.6701112961552609E-2</v>
      </c>
      <c r="AH1020" s="21">
        <v>0.25185647030902836</v>
      </c>
    </row>
    <row r="1021" spans="32:34">
      <c r="AF1021" s="19">
        <f t="shared" si="90"/>
        <v>960</v>
      </c>
      <c r="AG1021" s="21">
        <v>1.4868714986154189E-2</v>
      </c>
      <c r="AH1021" s="21">
        <v>0.17848005565872846</v>
      </c>
    </row>
    <row r="1022" spans="32:34">
      <c r="AF1022" s="19">
        <f t="shared" si="90"/>
        <v>961</v>
      </c>
      <c r="AG1022" s="21">
        <v>1.7209513908301406E-2</v>
      </c>
      <c r="AH1022" s="21">
        <v>9.8937835326267445E-2</v>
      </c>
    </row>
    <row r="1023" spans="32:34">
      <c r="AF1023" s="19">
        <f t="shared" ref="AF1023:AF1062" si="91">AF1022+1</f>
        <v>962</v>
      </c>
      <c r="AG1023" s="21">
        <v>1.488907113046424E-2</v>
      </c>
      <c r="AH1023" s="21">
        <v>0.14163761426252902</v>
      </c>
    </row>
    <row r="1024" spans="32:34">
      <c r="AF1024" s="19">
        <f t="shared" si="91"/>
        <v>963</v>
      </c>
      <c r="AG1024" s="21">
        <v>1.8238455645824572E-2</v>
      </c>
      <c r="AH1024" s="21">
        <v>0.23789646108490625</v>
      </c>
    </row>
    <row r="1025" spans="32:34">
      <c r="AF1025" s="19">
        <f t="shared" si="91"/>
        <v>964</v>
      </c>
      <c r="AG1025" s="21">
        <v>1.8078648133339183E-2</v>
      </c>
      <c r="AH1025" s="21">
        <v>0.26115933564265664</v>
      </c>
    </row>
    <row r="1026" spans="32:34">
      <c r="AF1026" s="19">
        <f t="shared" si="91"/>
        <v>965</v>
      </c>
      <c r="AG1026" s="21">
        <v>1.692666256225913E-2</v>
      </c>
      <c r="AH1026" s="21">
        <v>0.13367901924749187</v>
      </c>
    </row>
    <row r="1027" spans="32:34">
      <c r="AF1027" s="19">
        <f t="shared" si="91"/>
        <v>966</v>
      </c>
      <c r="AG1027" s="21">
        <v>1.6686621636410454E-2</v>
      </c>
      <c r="AH1027" s="21">
        <v>0.22341873448566668</v>
      </c>
    </row>
    <row r="1028" spans="32:34">
      <c r="AF1028" s="19">
        <f t="shared" si="91"/>
        <v>967</v>
      </c>
      <c r="AG1028" s="21">
        <v>1.5236639682138703E-2</v>
      </c>
      <c r="AH1028" s="21">
        <v>0.17423405807418477</v>
      </c>
    </row>
    <row r="1029" spans="32:34">
      <c r="AF1029" s="19">
        <f t="shared" si="91"/>
        <v>968</v>
      </c>
      <c r="AG1029" s="21">
        <v>1.5820668235569307E-2</v>
      </c>
      <c r="AH1029" s="21">
        <v>0.23551273621483476</v>
      </c>
    </row>
    <row r="1030" spans="32:34">
      <c r="AF1030" s="19">
        <f t="shared" si="91"/>
        <v>969</v>
      </c>
      <c r="AG1030" s="21">
        <v>1.7454401881878308E-2</v>
      </c>
      <c r="AH1030" s="21">
        <v>0.21690765260418113</v>
      </c>
    </row>
    <row r="1031" spans="32:34">
      <c r="AF1031" s="19">
        <f t="shared" si="91"/>
        <v>970</v>
      </c>
      <c r="AG1031" s="21">
        <v>1.8069019970132653E-2</v>
      </c>
      <c r="AH1031" s="21">
        <v>0.12163442908507757</v>
      </c>
    </row>
    <row r="1032" spans="32:34">
      <c r="AF1032" s="19">
        <f t="shared" si="91"/>
        <v>971</v>
      </c>
      <c r="AG1032" s="21">
        <v>1.5464763028613786E-2</v>
      </c>
      <c r="AH1032" s="21">
        <v>0.18021424566262234</v>
      </c>
    </row>
    <row r="1033" spans="32:34">
      <c r="AF1033" s="19">
        <f t="shared" si="91"/>
        <v>972</v>
      </c>
      <c r="AG1033" s="21">
        <v>1.5549440097572515E-2</v>
      </c>
      <c r="AH1033" s="21">
        <v>4.1461122562079178E-2</v>
      </c>
    </row>
    <row r="1034" spans="32:34">
      <c r="AF1034" s="19">
        <f t="shared" si="91"/>
        <v>973</v>
      </c>
      <c r="AG1034" s="21">
        <v>1.4421273161224173E-2</v>
      </c>
      <c r="AH1034" s="21">
        <v>0.15005615170733733</v>
      </c>
    </row>
    <row r="1035" spans="32:34">
      <c r="AF1035" s="19">
        <f t="shared" si="91"/>
        <v>974</v>
      </c>
      <c r="AG1035" s="21">
        <v>1.8412193065771416E-2</v>
      </c>
      <c r="AH1035" s="21">
        <v>0.2042841581291803</v>
      </c>
    </row>
    <row r="1036" spans="32:34">
      <c r="AF1036" s="19">
        <f t="shared" si="91"/>
        <v>975</v>
      </c>
      <c r="AG1036" s="21">
        <v>1.4224233217474104E-2</v>
      </c>
      <c r="AH1036" s="21">
        <v>3.3478904731103064E-2</v>
      </c>
    </row>
    <row r="1037" spans="32:34">
      <c r="AF1037" s="19">
        <f t="shared" si="91"/>
        <v>976</v>
      </c>
      <c r="AG1037" s="21">
        <v>1.4641581518751608E-2</v>
      </c>
      <c r="AH1037" s="21">
        <v>0.10888779381377491</v>
      </c>
    </row>
    <row r="1038" spans="32:34">
      <c r="AF1038" s="19">
        <f t="shared" si="91"/>
        <v>977</v>
      </c>
      <c r="AG1038" s="21">
        <v>1.5763481384312949E-2</v>
      </c>
      <c r="AH1038" s="21">
        <v>4.4196373136970751E-2</v>
      </c>
    </row>
    <row r="1039" spans="32:34">
      <c r="AF1039" s="19">
        <f t="shared" si="91"/>
        <v>978</v>
      </c>
      <c r="AG1039" s="21">
        <v>1.5603131583246159E-2</v>
      </c>
      <c r="AH1039" s="21">
        <v>0.1023972291297659</v>
      </c>
    </row>
    <row r="1040" spans="32:34">
      <c r="AF1040" s="19">
        <f t="shared" si="91"/>
        <v>979</v>
      </c>
      <c r="AG1040" s="21">
        <v>1.5667040482539574E-2</v>
      </c>
      <c r="AH1040" s="21">
        <v>6.9540553156790016E-2</v>
      </c>
    </row>
    <row r="1041" spans="32:34">
      <c r="AF1041" s="19">
        <f t="shared" si="91"/>
        <v>980</v>
      </c>
      <c r="AG1041" s="21">
        <v>1.6801230870401723E-2</v>
      </c>
      <c r="AH1041" s="21">
        <v>0.17158890152967621</v>
      </c>
    </row>
    <row r="1042" spans="32:34">
      <c r="AF1042" s="19">
        <f t="shared" si="91"/>
        <v>981</v>
      </c>
      <c r="AG1042" s="21">
        <v>1.578251651516718E-2</v>
      </c>
      <c r="AH1042" s="21">
        <v>0.22576609192684355</v>
      </c>
    </row>
    <row r="1043" spans="32:34">
      <c r="AF1043" s="19">
        <f t="shared" si="91"/>
        <v>982</v>
      </c>
      <c r="AG1043" s="21">
        <v>1.5707806776653753E-2</v>
      </c>
      <c r="AH1043" s="21">
        <v>0.21879361714213352</v>
      </c>
    </row>
    <row r="1044" spans="32:34">
      <c r="AF1044" s="19">
        <f t="shared" si="91"/>
        <v>983</v>
      </c>
      <c r="AG1044" s="21">
        <v>1.7639392088475564E-2</v>
      </c>
      <c r="AH1044" s="21">
        <v>0.12066010101836143</v>
      </c>
    </row>
    <row r="1045" spans="32:34">
      <c r="AF1045" s="19">
        <f t="shared" si="91"/>
        <v>984</v>
      </c>
      <c r="AG1045" s="21">
        <v>1.6076500169971128E-2</v>
      </c>
      <c r="AH1045" s="21">
        <v>0.19835368952817994</v>
      </c>
    </row>
    <row r="1046" spans="32:34">
      <c r="AF1046" s="19">
        <f t="shared" si="91"/>
        <v>985</v>
      </c>
      <c r="AG1046" s="21">
        <v>1.508302931028474E-2</v>
      </c>
      <c r="AH1046" s="21">
        <v>8.5069794757752976E-2</v>
      </c>
    </row>
    <row r="1047" spans="32:34">
      <c r="AF1047" s="19">
        <f t="shared" si="91"/>
        <v>986</v>
      </c>
      <c r="AG1047" s="21">
        <v>1.466867705253882E-2</v>
      </c>
      <c r="AH1047" s="21">
        <v>0.10256157346995258</v>
      </c>
    </row>
    <row r="1048" spans="32:34">
      <c r="AF1048" s="19">
        <f t="shared" si="91"/>
        <v>987</v>
      </c>
      <c r="AG1048" s="21">
        <v>1.4825075561438385E-2</v>
      </c>
      <c r="AH1048" s="21">
        <v>2.1679879745172357E-2</v>
      </c>
    </row>
    <row r="1049" spans="32:34">
      <c r="AF1049" s="19">
        <f t="shared" si="91"/>
        <v>988</v>
      </c>
      <c r="AG1049" s="21">
        <v>1.4329851447599906E-2</v>
      </c>
      <c r="AH1049" s="21">
        <v>0.1085646326177495</v>
      </c>
    </row>
    <row r="1050" spans="32:34">
      <c r="AF1050" s="19">
        <f t="shared" si="91"/>
        <v>989</v>
      </c>
      <c r="AG1050" s="21">
        <v>1.4976333325196475E-2</v>
      </c>
      <c r="AH1050" s="21">
        <v>8.5210767404046914E-3</v>
      </c>
    </row>
    <row r="1051" spans="32:34">
      <c r="AF1051" s="19">
        <f t="shared" si="91"/>
        <v>990</v>
      </c>
      <c r="AG1051" s="21">
        <v>1.3794459770077105E-2</v>
      </c>
      <c r="AH1051" s="21">
        <v>9.9501378887691727E-2</v>
      </c>
    </row>
    <row r="1052" spans="32:34">
      <c r="AF1052" s="19">
        <f t="shared" si="91"/>
        <v>991</v>
      </c>
      <c r="AG1052" s="21">
        <v>1.6768333334791972E-2</v>
      </c>
      <c r="AH1052" s="21">
        <v>0.13607650083762263</v>
      </c>
    </row>
    <row r="1053" spans="32:34">
      <c r="AF1053" s="19">
        <f t="shared" si="91"/>
        <v>992</v>
      </c>
      <c r="AG1053" s="21">
        <v>1.5942485693928619E-2</v>
      </c>
      <c r="AH1053" s="21">
        <v>0.22668781285087872</v>
      </c>
    </row>
    <row r="1054" spans="32:34">
      <c r="AF1054" s="19">
        <f t="shared" si="91"/>
        <v>993</v>
      </c>
      <c r="AG1054" s="21">
        <v>1.4847180697085927E-2</v>
      </c>
      <c r="AH1054" s="21">
        <v>3.0051307072128736E-2</v>
      </c>
    </row>
    <row r="1055" spans="32:34">
      <c r="AF1055" s="19">
        <f t="shared" si="91"/>
        <v>994</v>
      </c>
      <c r="AG1055" s="21">
        <v>1.5399556845420345E-2</v>
      </c>
      <c r="AH1055" s="21">
        <v>0.2288617401866857</v>
      </c>
    </row>
    <row r="1056" spans="32:34">
      <c r="AF1056" s="19">
        <f t="shared" si="91"/>
        <v>995</v>
      </c>
      <c r="AG1056" s="21">
        <v>1.5490778066929655E-2</v>
      </c>
      <c r="AH1056" s="21">
        <v>0.17981409520868041</v>
      </c>
    </row>
    <row r="1057" spans="32:34">
      <c r="AF1057" s="19">
        <f t="shared" si="91"/>
        <v>996</v>
      </c>
      <c r="AG1057" s="21">
        <v>1.7960470280516651E-2</v>
      </c>
      <c r="AH1057" s="21">
        <v>0.34245959939192483</v>
      </c>
    </row>
    <row r="1058" spans="32:34">
      <c r="AF1058" s="19">
        <f t="shared" si="91"/>
        <v>997</v>
      </c>
      <c r="AG1058" s="21">
        <v>1.5832887712698321E-2</v>
      </c>
      <c r="AH1058" s="21">
        <v>0.10401729850346902</v>
      </c>
    </row>
    <row r="1059" spans="32:34">
      <c r="AF1059" s="19">
        <f t="shared" si="91"/>
        <v>998</v>
      </c>
      <c r="AG1059" s="21">
        <v>1.8302721513660004E-2</v>
      </c>
      <c r="AH1059" s="21">
        <v>0.29973376980150823</v>
      </c>
    </row>
    <row r="1060" spans="32:34">
      <c r="AF1060" s="19">
        <f t="shared" si="91"/>
        <v>999</v>
      </c>
      <c r="AG1060" s="21">
        <v>1.4065312254140119E-2</v>
      </c>
      <c r="AH1060" s="21">
        <v>9.9219002637956757E-2</v>
      </c>
    </row>
    <row r="1061" spans="32:34">
      <c r="AF1061" s="19">
        <f t="shared" si="91"/>
        <v>1000</v>
      </c>
      <c r="AG1061" s="21">
        <v>1.4898781760157616E-2</v>
      </c>
      <c r="AH1061" s="21">
        <v>-4.6893181166792232E-2</v>
      </c>
    </row>
    <row r="1062" spans="32:34">
      <c r="AF1062" s="19">
        <f t="shared" si="91"/>
        <v>1001</v>
      </c>
      <c r="AG1062" s="21">
        <v>1.4081953315615634E-2</v>
      </c>
      <c r="AH1062" s="21">
        <v>0.1139104962996091</v>
      </c>
    </row>
  </sheetData>
  <mergeCells count="60">
    <mergeCell ref="AF59:AH59"/>
    <mergeCell ref="AI29:AJ29"/>
    <mergeCell ref="AP12:AQ12"/>
    <mergeCell ref="AP17:AQ17"/>
    <mergeCell ref="AM12:AN12"/>
    <mergeCell ref="AF30:AL31"/>
    <mergeCell ref="AM23:AN29"/>
    <mergeCell ref="AO23:AP29"/>
    <mergeCell ref="AF23:AL23"/>
    <mergeCell ref="AM17:AN17"/>
    <mergeCell ref="AG24:AH24"/>
    <mergeCell ref="AI24:AJ24"/>
    <mergeCell ref="AG25:AH25"/>
    <mergeCell ref="AI25:AJ25"/>
    <mergeCell ref="AG26:AH26"/>
    <mergeCell ref="AI26:AJ26"/>
    <mergeCell ref="AA2:AC2"/>
    <mergeCell ref="AF14:AK14"/>
    <mergeCell ref="B2:D2"/>
    <mergeCell ref="G2:I2"/>
    <mergeCell ref="L2:N2"/>
    <mergeCell ref="Q2:S2"/>
    <mergeCell ref="V2:X2"/>
    <mergeCell ref="AF32:AQ32"/>
    <mergeCell ref="AF33:AH33"/>
    <mergeCell ref="AI33:AJ33"/>
    <mergeCell ref="AM33:AN33"/>
    <mergeCell ref="AO33:AQ33"/>
    <mergeCell ref="AG27:AH27"/>
    <mergeCell ref="AI27:AJ27"/>
    <mergeCell ref="AG28:AH28"/>
    <mergeCell ref="AI28:AJ28"/>
    <mergeCell ref="AG29:AH29"/>
    <mergeCell ref="AF52:AG52"/>
    <mergeCell ref="AH52:AI57"/>
    <mergeCell ref="AO39:AP39"/>
    <mergeCell ref="AM40:AQ41"/>
    <mergeCell ref="AF42:AH43"/>
    <mergeCell ref="AF45:AL45"/>
    <mergeCell ref="AF34:AH34"/>
    <mergeCell ref="AI34:AK38"/>
    <mergeCell ref="AM34:AM35"/>
    <mergeCell ref="AN34:AN35"/>
    <mergeCell ref="AO34:AQ34"/>
    <mergeCell ref="AO38:AP38"/>
    <mergeCell ref="AF35:AH35"/>
    <mergeCell ref="AO35:AP35"/>
    <mergeCell ref="AG36:AH36"/>
    <mergeCell ref="AO36:AP36"/>
    <mergeCell ref="AO37:AP37"/>
    <mergeCell ref="AL59:AP59"/>
    <mergeCell ref="AL60:AP60"/>
    <mergeCell ref="AL61:AP63"/>
    <mergeCell ref="AL64:AP64"/>
    <mergeCell ref="AL65:AP66"/>
    <mergeCell ref="AL67:AP67"/>
    <mergeCell ref="AL68:AP69"/>
    <mergeCell ref="AL70:AP71"/>
    <mergeCell ref="AJ73:AP73"/>
    <mergeCell ref="AJ74:AP7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Companies used for Portfolio</vt:lpstr>
      <vt:lpstr>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Atharva Natani</dc:creator>
  <cp:lastModifiedBy>Atharva Natani</cp:lastModifiedBy>
  <dcterms:created xsi:type="dcterms:W3CDTF">2024-11-24T17:02:00Z</dcterms:created>
  <dcterms:modified xsi:type="dcterms:W3CDTF">2025-05-19T15:31:23Z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69276511730C4E4F8B22FE820D4E8BE9_12</vt:lpwstr>
  </property>
  <property fmtid="{D5CDD505-2E9C-101B-9397-08002B2CF9AE}" pid="3" name="KSOProductBuildVer">
    <vt:lpwstr>1033-12.2.0.18911</vt:lpwstr>
  </property>
</Properties>
</file>